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0" windowWidth="15450" windowHeight="11640" activeTab="8"/>
  </bookViews>
  <sheets>
    <sheet name="прил1" sheetId="1" r:id="rId1"/>
    <sheet name="прил2" sheetId="2" r:id="rId2"/>
    <sheet name="прил3" sheetId="3" r:id="rId3"/>
    <sheet name="прил4" sheetId="4" r:id="rId4"/>
    <sheet name="прил5" sheetId="5" r:id="rId5"/>
    <sheet name="прил6" sheetId="6" r:id="rId6"/>
    <sheet name="прил7" sheetId="7" r:id="rId7"/>
    <sheet name="прил 8" sheetId="8" r:id="rId8"/>
    <sheet name="прил 9" sheetId="9" r:id="rId9"/>
    <sheet name="прил 10" sheetId="10" r:id="rId10"/>
    <sheet name="прил 11" sheetId="11" r:id="rId11"/>
    <sheet name="прил 12" sheetId="12" r:id="rId12"/>
    <sheet name="прил13" sheetId="13" r:id="rId13"/>
    <sheet name="прил14" sheetId="14" r:id="rId14"/>
    <sheet name="прил15" sheetId="15" r:id="rId15"/>
  </sheets>
  <definedNames>
    <definedName name="_xlnm.Print_Titles" localSheetId="10">'прил 11'!$8:$8</definedName>
    <definedName name="_xlnm.Print_Titles" localSheetId="7">'прил 8'!$12:$12</definedName>
    <definedName name="_xlnm.Print_Titles" localSheetId="8">'прил 9'!$13:$13</definedName>
    <definedName name="_xlnm.Print_Titles" localSheetId="0">'прил1'!$10:$11</definedName>
    <definedName name="_xlnm.Print_Titles" localSheetId="13">'прил14'!$8:$8</definedName>
    <definedName name="_xlnm.Print_Titles" localSheetId="14">'прил15'!$9:$9</definedName>
    <definedName name="_xlnm.Print_Titles" localSheetId="1">'прил2'!$8:$10</definedName>
    <definedName name="_xlnm.Print_Titles" localSheetId="2">'прил3'!$8:$10</definedName>
    <definedName name="_xlnm.Print_Titles" localSheetId="3">'прил4'!$11:$11</definedName>
    <definedName name="_xlnm.Print_Titles" localSheetId="4">'прил5'!$11:$11</definedName>
    <definedName name="_xlnm.Print_Titles" localSheetId="5">'прил6'!$13:$13</definedName>
    <definedName name="_xlnm.Print_Titles" localSheetId="6">'прил7'!$13:$13</definedName>
    <definedName name="_xlnm.Print_Area" localSheetId="11">'прил 12'!$A$1:$E$15</definedName>
    <definedName name="_xlnm.Print_Area" localSheetId="7">'прил 8'!$A$1:$G$174</definedName>
    <definedName name="_xlnm.Print_Area" localSheetId="8">'прил 9'!$A$1:$H$171</definedName>
    <definedName name="_xlnm.Print_Area" localSheetId="0">'прил1'!$A$1:$C$16</definedName>
    <definedName name="_xlnm.Print_Area" localSheetId="12">'прил13'!$A$1:$H$16</definedName>
    <definedName name="_xlnm.Print_Area" localSheetId="13">'прил14'!$A$1:$C$21</definedName>
    <definedName name="_xlnm.Print_Area" localSheetId="14">'прил15'!$A$1:$D$22</definedName>
    <definedName name="_xlnm.Print_Area" localSheetId="1">'прил2'!$A$1:$E$93</definedName>
    <definedName name="_xlnm.Print_Area" localSheetId="2">'прил3'!$A$1:$F$93</definedName>
    <definedName name="_xlnm.Print_Area" localSheetId="3">'прил4'!$A$1:$E$43</definedName>
    <definedName name="_xlnm.Print_Area" localSheetId="4">'прил5'!$A$1:$F$44</definedName>
    <definedName name="_xlnm.Print_Area" localSheetId="5">'прил6'!$A$1:$E$175</definedName>
    <definedName name="_xlnm.Print_Area" localSheetId="6">'прил7'!$A$1:$F$176</definedName>
  </definedNames>
  <calcPr fullCalcOnLoad="1"/>
</workbook>
</file>

<file path=xl/sharedStrings.xml><?xml version="1.0" encoding="utf-8"?>
<sst xmlns="http://schemas.openxmlformats.org/spreadsheetml/2006/main" count="3555" uniqueCount="558">
  <si>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</si>
  <si>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</si>
  <si>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</si>
  <si>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</si>
  <si>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</si>
  <si>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430</t>
  </si>
  <si>
    <t>0001</t>
  </si>
  <si>
    <t>151</t>
  </si>
  <si>
    <t>Приложение № 4</t>
  </si>
  <si>
    <t>00</t>
  </si>
  <si>
    <t>Раздел</t>
  </si>
  <si>
    <t>Подраздел</t>
  </si>
  <si>
    <t>800</t>
  </si>
  <si>
    <t>Увеличение остатков средств бюджетов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</si>
  <si>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</si>
  <si>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</si>
  <si>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в валюте Российской Федерации</t>
  </si>
  <si>
    <t>Уменьшение прочих остатков денежных средств бюджетов поселений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</si>
  <si>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</si>
  <si>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</si>
  <si>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ИТОГО ДОХОДОВ</t>
  </si>
  <si>
    <t>Налог на имущество физических лиц</t>
  </si>
  <si>
    <t>Земельный налог</t>
  </si>
  <si>
    <t>Наименование</t>
  </si>
  <si>
    <t>Код</t>
  </si>
  <si>
    <t>120</t>
  </si>
  <si>
    <t>140</t>
  </si>
  <si>
    <t>180</t>
  </si>
  <si>
    <t xml:space="preserve">2 02 02999 00 </t>
  </si>
  <si>
    <t xml:space="preserve">2 02 02999 10 </t>
  </si>
  <si>
    <t xml:space="preserve">2 02 03000 00 </t>
  </si>
  <si>
    <t>Субвенции бюджетам субъектов Российской Федерации и муниципальных образований</t>
  </si>
  <si>
    <t>903</t>
  </si>
  <si>
    <t xml:space="preserve">Глава Железнодорожного муниципального образования </t>
  </si>
  <si>
    <t>1 17 00000 00</t>
  </si>
  <si>
    <t>Сумма</t>
  </si>
  <si>
    <t>Приложение № 9</t>
  </si>
  <si>
    <t>Т.Е. Мирошник</t>
  </si>
  <si>
    <t>Иные бюджетные ассигнования</t>
  </si>
  <si>
    <t>Социальное обеспечение и иные выплаты населению</t>
  </si>
  <si>
    <t xml:space="preserve">РАСПРЕДЕЛЕНИЕ БЮДЖЕТНЫХ АССИГНОВАНИЙ </t>
  </si>
  <si>
    <t>ПО РАЗДЕЛАМ  И ПОДРАЗДЕЛАМ, ЦЕЛЕВЫМ СТАТЬЯМ И ВИДАМ РАСХОДОВ</t>
  </si>
  <si>
    <t xml:space="preserve"> КЛАССИФИКАЦИИ РАСХОДОВ БЮДЖЕТА РОССИЙСКОЙ ФЕДЕРАЦИИ</t>
  </si>
  <si>
    <t>В ВЕДОМСТВЕННОЙ СТРУКТУРЕ МЕСТНОГО БЮДЖЕТА</t>
  </si>
  <si>
    <t>ПО РАЗДЕЛАМ  И ПОДРАЗДЕЛАМ КЛАССИФИКАЦИИ</t>
  </si>
  <si>
    <t xml:space="preserve">РАСХОДОВ БЮДЖЕТОВ РОССИЙСКОЙ ФЕДЕРАЦИИ </t>
  </si>
  <si>
    <t>вид дохода</t>
  </si>
  <si>
    <t>подвид дохода</t>
  </si>
  <si>
    <t>косгу</t>
  </si>
  <si>
    <t>0000</t>
  </si>
  <si>
    <t xml:space="preserve"> 1 00 00000 00 </t>
  </si>
  <si>
    <t xml:space="preserve">1 01 00000 00 </t>
  </si>
  <si>
    <t xml:space="preserve">1 01 02000 01 </t>
  </si>
  <si>
    <t>1 01 02010 01</t>
  </si>
  <si>
    <t>1 05 00000 00</t>
  </si>
  <si>
    <t xml:space="preserve">1 05 03000 01 </t>
  </si>
  <si>
    <t>1 06 00000 00</t>
  </si>
  <si>
    <t xml:space="preserve">1 06 01000 00 </t>
  </si>
  <si>
    <t xml:space="preserve">1 06 06000 00 </t>
  </si>
  <si>
    <t xml:space="preserve">1 09 00000 00 </t>
  </si>
  <si>
    <t xml:space="preserve">1 09 04000 00 </t>
  </si>
  <si>
    <t xml:space="preserve">1 11 00000 00 </t>
  </si>
  <si>
    <t xml:space="preserve">1 11 05000 00 </t>
  </si>
  <si>
    <t xml:space="preserve"> 2 00 00000 00 </t>
  </si>
  <si>
    <t xml:space="preserve">2 02 00000 00 </t>
  </si>
  <si>
    <t xml:space="preserve">2 02 01000 00 </t>
  </si>
  <si>
    <t>2 02 01001 00</t>
  </si>
  <si>
    <t xml:space="preserve">2 02 01003 00 </t>
  </si>
  <si>
    <t xml:space="preserve">2 02 01003 10 </t>
  </si>
  <si>
    <t xml:space="preserve">2 02 02000 00 </t>
  </si>
  <si>
    <t>ЗАДОЛЖЕННОСТЬ И ПЕРЕРАСЧЕТЫ ПО ОТМЕНЕННЫМ НАЛОГАМ, СБОРАМ И ИНЫМ ОБЯЗАТЕЛЬНЫМ ПЛАТЕЖАМ</t>
  </si>
  <si>
    <t>Уменьшение остатков средств бюджетов</t>
  </si>
  <si>
    <t>Рз</t>
  </si>
  <si>
    <t>ПР</t>
  </si>
  <si>
    <t>ОБЩЕГОСУДАРСТВЕННЫЕ ВОПРОСЫ</t>
  </si>
  <si>
    <t>01</t>
  </si>
  <si>
    <t>1 01 02030 01</t>
  </si>
  <si>
    <t>Руководитель контрольно-счетной палаты муниципального образования и его заместители</t>
  </si>
  <si>
    <t>02</t>
  </si>
  <si>
    <t>03</t>
  </si>
  <si>
    <t>04</t>
  </si>
  <si>
    <t>05</t>
  </si>
  <si>
    <t>06</t>
  </si>
  <si>
    <t>08</t>
  </si>
  <si>
    <t>12</t>
  </si>
  <si>
    <t>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</si>
  <si>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</si>
  <si>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</si>
  <si>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</si>
  <si>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09</t>
  </si>
  <si>
    <t>НАЦИОНАЛЬНАЯ ЭКОНОМИКА</t>
  </si>
  <si>
    <t>Общеэкономические вопросы</t>
  </si>
  <si>
    <t>1 01 02020 01</t>
  </si>
  <si>
    <t xml:space="preserve">по кодам видов доходов, подвидов доходов, классификации операций сектора государственого управления классификации доходов бюджетов </t>
  </si>
  <si>
    <t>Дорожное хозяйство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</si>
  <si>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и 228 Налогового кодекса Российской Федерации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</si>
  <si>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</si>
  <si>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</si>
  <si>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13</t>
  </si>
  <si>
    <t>Другие вопросы в области физической культуры и спорта</t>
  </si>
  <si>
    <t>Другие вопросы в области культуры, кинематографии</t>
  </si>
  <si>
    <t>КУЛЬТУРА И КИНЕМАТОГРАФИЯ</t>
  </si>
  <si>
    <t>Обеспечение пожарной безопасности</t>
  </si>
  <si>
    <t>ДОХОДЫ ОТ ПРОДАЖИ МАТЕРИАЛЬНЫХ  И  НЕМАТЕРИАЛЬНЫХ АКТИВОВ</t>
  </si>
  <si>
    <t xml:space="preserve">1 14 00000 00 </t>
  </si>
  <si>
    <t>1 14 06000 00</t>
  </si>
  <si>
    <t>10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</si>
  <si>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</si>
  <si>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</si>
  <si>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</si>
  <si>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</si>
  <si>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Культура</t>
  </si>
  <si>
    <t>СОЦИАЛЬНАЯ ПОЛИТИКА</t>
  </si>
  <si>
    <t>Пенсионное обеспечение</t>
  </si>
  <si>
    <t>11</t>
  </si>
  <si>
    <t>Приложение № 2</t>
  </si>
  <si>
    <t>ГОСУДАРСТВЕННАЯ ПОШЛИНА</t>
  </si>
  <si>
    <t xml:space="preserve">1 08 00000 00 </t>
  </si>
  <si>
    <t xml:space="preserve">1 08 04000 01 </t>
  </si>
  <si>
    <t xml:space="preserve">1 08 04020 01 </t>
  </si>
  <si>
    <t>110</t>
  </si>
  <si>
    <t xml:space="preserve">1 08 07175 01 </t>
  </si>
  <si>
    <t xml:space="preserve">Налоги на имущество 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</si>
  <si>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</si>
  <si>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</si>
  <si>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ИТОГО РАСХОДОВ</t>
  </si>
  <si>
    <t>ЦСР</t>
  </si>
  <si>
    <t>ВР</t>
  </si>
  <si>
    <t>В С Е Г О</t>
  </si>
  <si>
    <t>Дотации бюджетам на поддержку мер по обеспечению сбалансированности бюджетов</t>
  </si>
  <si>
    <t>Дотации бюджетам поселений на поддержку мер по обеспечению сбалансированности бюджетов</t>
  </si>
  <si>
    <t>Мин</t>
  </si>
  <si>
    <t>Администрация Железнодорожного муниципального образования</t>
  </si>
  <si>
    <t>(тыс. руб.)</t>
  </si>
  <si>
    <t>000</t>
  </si>
  <si>
    <t xml:space="preserve">Наименование </t>
  </si>
  <si>
    <t>Код БК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</si>
  <si>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</si>
  <si>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</si>
  <si>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</si>
  <si>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</si>
  <si>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 xml:space="preserve">Единый сельскохозяйственный налог 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</si>
  <si>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</si>
  <si>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</si>
  <si>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Увеличение прочих остатков денежных средств бюджетов поселений</t>
  </si>
  <si>
    <t>Прочие субсидии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</si>
  <si>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</si>
  <si>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Мобилизационная и вневойсковая подготовка </t>
  </si>
  <si>
    <t>Дотации бюджетам поселений на поддержку мер по обеспечению сбалансированности бюджетов из районного фонда финансовой поддержки поселений</t>
  </si>
  <si>
    <t>Благоустройство</t>
  </si>
  <si>
    <t>1 14 02000 00</t>
  </si>
  <si>
    <t>410</t>
  </si>
  <si>
    <t>НАЛОГИ НА ТОВАРЫ (РАБОТЫ, УСЛУГИ), РЕАЛИЗУЕМЫЕ НА ТЕРРИТОРИИ РОССИЙСКОЙ ФЕДЕРАЦИИ</t>
  </si>
  <si>
    <t xml:space="preserve">1 03 00000 00 </t>
  </si>
  <si>
    <t xml:space="preserve">1 03 02000 01 </t>
  </si>
  <si>
    <t>Акцизы по подакцизным товарам (продукции), производимым на территории Российской Федерации</t>
  </si>
  <si>
    <t>1 01 02040 01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</si>
  <si>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</si>
  <si>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Единый сельскохозяйственный налог</t>
  </si>
  <si>
    <t>1 05 03010 01</t>
  </si>
  <si>
    <t>Единый сельскохозяйственный налог (за налоговые периоды, истекшие до 1 января 2011 года)</t>
  </si>
  <si>
    <t>1 05 03020 01</t>
  </si>
  <si>
    <t xml:space="preserve">1 08 07000 01 </t>
  </si>
  <si>
    <t>Государственная пошлина за государственную регистрацию, а также за совершение прочих юридически значимых действий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</si>
  <si>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</si>
  <si>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1 16 00000 00</t>
  </si>
  <si>
    <t>ШТРАФЫ, САНКЦИИ, ВОЗМЕЩЕНИЕ УЩЕРБА</t>
  </si>
  <si>
    <t>ПРОЧИЕ НЕНАЛОГОВЫЕ ДОХОДЫ</t>
  </si>
  <si>
    <t>1 17 01000 00</t>
  </si>
  <si>
    <t>Невыясненные поступления</t>
  </si>
  <si>
    <t>Субсидии бюджетам бюджетной системы Российской Федерации (межбюджетные субсидии)</t>
  </si>
  <si>
    <t>РАСПРЕДЕЛЕНИЕ БЮДЖЕТНЫХ АССИГНОВАНИЙ ПО ЦЕЛЕВЫМ СТАТЬЯМ</t>
  </si>
  <si>
    <t/>
  </si>
  <si>
    <t>(тыс. рублей)</t>
  </si>
  <si>
    <t>КЦСР</t>
  </si>
  <si>
    <t>КВР</t>
  </si>
  <si>
    <t>РзПР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</si>
  <si>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</si>
  <si>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1.0.0</t>
  </si>
  <si>
    <t>Закупка товаров, работ и услуг для государственных (муниципальных) нужд</t>
  </si>
  <si>
    <t>2.0.0</t>
  </si>
  <si>
    <t>8.0.0</t>
  </si>
  <si>
    <t>3.0.0</t>
  </si>
  <si>
    <t>Предоставление субсидий бюджетным, автономным учреждениям и иным некоммерческим организациям</t>
  </si>
  <si>
    <t>6.0.0</t>
  </si>
  <si>
    <t>0309</t>
  </si>
  <si>
    <t>0113</t>
  </si>
  <si>
    <t>0801</t>
  </si>
  <si>
    <t>0401</t>
  </si>
  <si>
    <t>0412</t>
  </si>
  <si>
    <t>0502</t>
  </si>
  <si>
    <t>0501</t>
  </si>
  <si>
    <t>Дорожное хозяйство (дорожные фонды)</t>
  </si>
  <si>
    <t>0409</t>
  </si>
  <si>
    <t>0106</t>
  </si>
  <si>
    <t>0111</t>
  </si>
  <si>
    <t>0203</t>
  </si>
  <si>
    <t>0104</t>
  </si>
  <si>
    <t>Функционирование высшего должностного лица субъекта Российской Федерации и муниципального образования</t>
  </si>
  <si>
    <t>0102</t>
  </si>
  <si>
    <t>0310</t>
  </si>
  <si>
    <t>Непрограммные расходы</t>
  </si>
  <si>
    <t>0103</t>
  </si>
  <si>
    <t xml:space="preserve"> (МУНИЦИПАЛЬНЫМ ПРОГРАММАМ ЖЕЛЕЗНОДОРОЖНОГО МУНИЦИПАЛЬНОГО ОБРАЗОВАНИЯ </t>
  </si>
  <si>
    <t xml:space="preserve"> ГРУППАМ ВИДОВ РАСХОДОВ, РАЗДЕЛАМ, ПОДРАЗДЕЛАМ КЛАССИФИКАЦИИ РАСХОДОВ</t>
  </si>
  <si>
    <t>И НЕПРОГРАММНЫМ НАПРАВЛЕНИЯМ ДЕЯТЕЛЬНОСТИ),</t>
  </si>
  <si>
    <t>Обеспечение деятельности Ревизионной комиссии муниципального образования</t>
  </si>
  <si>
    <t xml:space="preserve">Мероприятие «Организация досуга и просвещения жителей поселения» </t>
  </si>
  <si>
    <t>Мероприятие «Организация и проведение культурно-массовых мероприятий»</t>
  </si>
  <si>
    <t>Муниципальная программа «Развитие культуры» на 2014-2018 годы</t>
  </si>
  <si>
    <t xml:space="preserve">Муниципальная программа «Совершенствование механизмов управления экономическим развитием» на 2014-2018 годы </t>
  </si>
  <si>
    <t>Мероприятие «Обеспечение деятельности аппарата Главы Железнодорожного муниципального образования и Администрации Железнодорожного муниципального образования»</t>
  </si>
  <si>
    <t>Мероприятие «Повышение эффективности проводимой политики в области земельно-имущественных отношений и управления муниципальной собственностью»</t>
  </si>
  <si>
    <t>Мероприятие «Информационное освещение деятельности органов местного самоуправления Железнодорожного муниципального образования»</t>
  </si>
  <si>
    <t>Муниципальная программа «Развитие жилищно-коммунального хозяйства» на 2014-2018 годы</t>
  </si>
  <si>
    <t>Муниципальная программа «Развитие дорожного хозяйства» на 2014-2020 годы</t>
  </si>
  <si>
    <t>Мероприятие «Содержание автодорог»</t>
  </si>
  <si>
    <t xml:space="preserve">Мероприятие «Содержание объектов уличного наружного освещения» </t>
  </si>
  <si>
    <t>0503</t>
  </si>
  <si>
    <t xml:space="preserve">Мероприятие «Очистка несанкционированных свалок, предотвращение их появления» </t>
  </si>
  <si>
    <t xml:space="preserve">Мероприятие «Прочие мероприятия по благоустройству территории» </t>
  </si>
  <si>
    <t>Мероприятие «Организация и осуществление тушения пожаров, профилактики пожаров на территории поселения»</t>
  </si>
  <si>
    <t>Аппарат Думы муниципального образования</t>
  </si>
  <si>
    <t>Обеспечение деятельности Думы муниципального образования</t>
  </si>
  <si>
    <t>Муниципальная программа «Обеспечение комплексных мер противодействия чрезвычайным ситуациям природного и техногенного характера» на 2014-2018 годы</t>
  </si>
  <si>
    <t xml:space="preserve">Мероприятие «Обеспечение реализации полномочий по защите населения и территорий от чрезвычайных ситуаций, гражданской обороне» </t>
  </si>
  <si>
    <t>Подпрограмма «Обеспечение проведения сбалансированной и стабильной политики в области государственного регулирования цен (тарифов)» на 2014-2018 годы</t>
  </si>
  <si>
    <t>Основное мероприятие «Государственное регулирование цен (тарифов) и контроля за соблюдением порядка ценообразования на территории Иркутской области» на 2014-2018 годы</t>
  </si>
  <si>
    <t>Субвенции на осуществление отдельных областных полномочий в сфере водоснабжения и водоотведения</t>
  </si>
  <si>
    <t>440</t>
  </si>
  <si>
    <t>ПРОЧИЕ БЕЗВОЗМЕЗДНЫЕ ПОСТУПЛЕНИЯ</t>
  </si>
  <si>
    <t>Мероприятие «Обязательные взносы на капитальный ремонт общего имущества многоквартирных жилых домов"</t>
  </si>
  <si>
    <t>проект</t>
  </si>
  <si>
    <t>903 01 05 00 00 00 0000 000</t>
  </si>
  <si>
    <t>903 01 05 00 00 00 0000 500</t>
  </si>
  <si>
    <t>903 01 05 02 01 10 0000 510</t>
  </si>
  <si>
    <t>903 01 05 00 00 00 0000 600</t>
  </si>
  <si>
    <t>903 01 05 02 01 10 0000 610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</si>
  <si>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</si>
  <si>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ИТОГО</t>
  </si>
  <si>
    <t>Источники внутреннего финансирования дефицита бюджета</t>
  </si>
  <si>
    <t>000 01 00 00 00 00 0000 000</t>
  </si>
  <si>
    <t>Погашение кредитов, предоставленных кредитными организациями в валюте Российской Федерации</t>
  </si>
  <si>
    <t>Изменение остатков средств на счетах по учету средств бюджетов</t>
  </si>
  <si>
    <t>903 01 02 00 00 00 0000 000</t>
  </si>
  <si>
    <t>903 01 02 00 00 00 0000 700</t>
  </si>
  <si>
    <t>903 01 02 00 00 10 0000 810</t>
  </si>
  <si>
    <t>Погашение бюджетами споселений кредитов от кредитных организаций в валюте Российской Федерации</t>
  </si>
  <si>
    <t>903 01 02 00 00 10 0000 710</t>
  </si>
  <si>
    <t>903 01 02 00 00 00 0000 800</t>
  </si>
  <si>
    <t>1 03 0223 01</t>
  </si>
  <si>
    <t>1 03 0224 01</t>
  </si>
  <si>
    <t>1 03 0225 01</t>
  </si>
  <si>
    <t>1 03 0226 01</t>
  </si>
  <si>
    <t xml:space="preserve">Муниципальная программа «Развитие муниципальной службы в Железнодорожном муниципальном образовании» на 2014-2018 годы </t>
  </si>
  <si>
    <t xml:space="preserve">Мероприятие «Повышение квалификации и профессиональная переподготовка муниципальных служащих» </t>
  </si>
  <si>
    <t>Обеспечение реализации полномочий министерства юстиции Иркутской области</t>
  </si>
  <si>
    <t>Субвенции на осуществление областного государственного полномочия по определению перечнядолжностных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</si>
  <si>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 xml:space="preserve">Подпрограмма  «Модернизация объектов коммунальной инфраструктуры» </t>
  </si>
  <si>
    <t xml:space="preserve">Подпрограмма  «Чистая вода» </t>
  </si>
  <si>
    <t xml:space="preserve">Подпрограмма  «Энергосбережение» </t>
  </si>
  <si>
    <t>Муниципальная программа «Проведение капитального ремонта муниципального жилищного фонда Железнодорожного муниципального образования» на 2014-2016 годы</t>
  </si>
  <si>
    <t>Мероприятие «Проведение капитального ремонта муниципального жилищного фонда"</t>
  </si>
  <si>
    <t>Муниципальная программа «Комплексное развитие систем коммунальной инфраструктуры Железнодорожного муниципального образования» на 2014-2018 годы</t>
  </si>
  <si>
    <t xml:space="preserve">Мероприятие «Комплексное развитие систем коммунальной инфраструктуры» </t>
  </si>
  <si>
    <t>Мероприятие «Профилактика терроризма и экстремизма в Железнодорожном муниципальном образовании»</t>
  </si>
  <si>
    <t xml:space="preserve">Государственная программа Иркутской области «Управление государственными финансами Иркутской области» на 2015-2020 годы
</t>
  </si>
  <si>
    <t>Подпрограмма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Иркутской области» на 2015 - 2020 годы</t>
  </si>
  <si>
    <t>Основное мероприятие «Распределение между бюджетами муниципальных образований средств федерального бюджета на осуществление переданных полномочий»</t>
  </si>
  <si>
    <t>Государственная программа Иркутской области «Управление государственными финансами Иркутской области» на 2015-2020 годы</t>
  </si>
  <si>
    <t>Подпрограмма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Иркутской области» на 2015-2020 годы</t>
  </si>
  <si>
    <t>Осуществление отдельных областных полномочий в сфере водоснабжения и водоотведения</t>
  </si>
  <si>
    <t>Осуществление первичного воинского учета на территориях, где отсутствуют военные комиссариаты</t>
  </si>
  <si>
    <t>Осуществление областного государственного полномочия по определению перечнядолжностных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</si>
  <si>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Мероприятие «Развитие физической культуры, спорта и молодежной политики»</t>
  </si>
  <si>
    <t>Субсидии на выплату денежного содержания с начислениями на него главам, муниципальным служащим органов местного самоуправления поселений Иркутской области, а также заработной платы с начислениями на нее работникам учреждений культуры (за исключением технического и вспомогательного персонала), находящихся в ведении органов местного самоуправления поселений Иркутской области</t>
  </si>
  <si>
    <t xml:space="preserve">Субсидии в целях софинансирования расходов, связанных с реализацией мероприятий 
перечня проектов народных инициатив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</si>
  <si>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</si>
  <si>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</si>
  <si>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</si>
  <si>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</si>
  <si>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</si>
  <si>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1 06 01030 13</t>
  </si>
  <si>
    <t>Земельный налог с организаций, обладающих земельным участком, расположенным в границах городских поселений</t>
  </si>
  <si>
    <t xml:space="preserve">1 06 06030 00 </t>
  </si>
  <si>
    <t>1 06 06033 13</t>
  </si>
  <si>
    <t>Земельный налог с организаций</t>
  </si>
  <si>
    <t>Земельный налог с физических лиц</t>
  </si>
  <si>
    <t xml:space="preserve">1 06 06040 00 </t>
  </si>
  <si>
    <t xml:space="preserve">1 06 06043 13 </t>
  </si>
  <si>
    <t>Земельный налог с физических лиц, обладающих земельным участком, расположенным в границах городских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</si>
  <si>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</si>
  <si>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</si>
  <si>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Земельный налог (по обязательствам, возникшим до 1 января 2006 года), мобилизуемый на территориях городских поселений</t>
  </si>
  <si>
    <t xml:space="preserve">1 09 04053 13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</si>
  <si>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</si>
  <si>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городских поселений (за исключением земельных участков)</t>
  </si>
  <si>
    <t>1 11 05075 13</t>
  </si>
  <si>
    <t>1 11 05013 13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</si>
  <si>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</si>
  <si>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1 14 02050 13 </t>
  </si>
  <si>
    <t xml:space="preserve">1 14 02053 13 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</si>
  <si>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</si>
  <si>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</si>
  <si>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</si>
  <si>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</si>
  <si>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</si>
  <si>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1 14 06010 00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</si>
  <si>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</si>
  <si>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</si>
  <si>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1 14 06013 13 </t>
  </si>
  <si>
    <t>1 16 90000 00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</si>
  <si>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</si>
  <si>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</si>
  <si>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1 16 90050 13</t>
  </si>
  <si>
    <t>Невыясненные поступления, зачисляемые в бюджеты городских поселений</t>
  </si>
  <si>
    <t xml:space="preserve">1 17 01050 13 </t>
  </si>
  <si>
    <t>Прочие неналоговые доходы</t>
  </si>
  <si>
    <t>1 17 05000 00</t>
  </si>
  <si>
    <t xml:space="preserve">1 17 05050 13 </t>
  </si>
  <si>
    <t>Прочие неналоговые доходы бюджетов городских поселений</t>
  </si>
  <si>
    <t>Дотации бюджетам городских поселений на выравнивание бюджетной обеспеченности</t>
  </si>
  <si>
    <t>2 02 01001 13</t>
  </si>
  <si>
    <t>Дотации бюджетам городских поселений на выравнивание уровня бюджетной обеспеченности из районного фонда финансовой поддержки поселений</t>
  </si>
  <si>
    <t>Прочие субсидии бюджетам городских поселений</t>
  </si>
  <si>
    <t xml:space="preserve">2 02 02999 13 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</si>
  <si>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</si>
  <si>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2 02 03015 13</t>
  </si>
  <si>
    <t>2 02 03024 13</t>
  </si>
  <si>
    <t>2 07 05000 13</t>
  </si>
  <si>
    <t>Субвенции бюджетам городских поселений на выполнение передаваемых полномочий субъектов Российской Федерации</t>
  </si>
  <si>
    <t>Прочие безвозмездные поступления в бюджеты городских поселений</t>
  </si>
  <si>
    <t>2 07 05030 13</t>
  </si>
  <si>
    <t>2 07 00000 00</t>
  </si>
  <si>
    <t xml:space="preserve">Главные администраторы доходов </t>
  </si>
  <si>
    <t xml:space="preserve">бюджета Железнодорожного муниципального образования </t>
  </si>
  <si>
    <t>Код  админист-ратора</t>
  </si>
  <si>
    <t>КБК дохода</t>
  </si>
  <si>
    <t>Наименование дохода</t>
  </si>
  <si>
    <t xml:space="preserve">1 08 04020 01 1000 110 </t>
  </si>
  <si>
    <t xml:space="preserve">1 08 04020 01 4000 110 </t>
  </si>
  <si>
    <t xml:space="preserve">1 08 07175 01 1000 110 </t>
  </si>
  <si>
    <t xml:space="preserve">1 08 07175 01 4000 110 </t>
  </si>
  <si>
    <t>Виды долговых обязательств (привлечение/погашение)</t>
  </si>
  <si>
    <t>Объем заимствований, всего</t>
  </si>
  <si>
    <t>в том числе:</t>
  </si>
  <si>
    <t>1. Государственные (муниципальные) ценные бумаги, номинальная стоимость которых указана в валюте Российской Федерации</t>
  </si>
  <si>
    <t>2. Кредиты кредитных организаций в валюте Российской Федерации</t>
  </si>
  <si>
    <t xml:space="preserve"> </t>
  </si>
  <si>
    <t xml:space="preserve">3. Бюджетные кредиты от других бюджетов бюджетной системы Российской Федерации 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</si>
  <si>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 имущества муниципальных унитарных предприятий, в том числе казенных), в части реализации основных средств по указанному имуществу</t>
  </si>
  <si>
    <t>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</si>
  <si>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</si>
  <si>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1 11 05075 13 0000 120</t>
  </si>
  <si>
    <t>1 14 02052 13 0000 410</t>
  </si>
  <si>
    <t>1 14 02052 13 0000 440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</si>
  <si>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</si>
  <si>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1 14 02053 13 0000 410</t>
  </si>
  <si>
    <t>1 14 02053 13 0000 440</t>
  </si>
  <si>
    <t>1 16 18050 13 0000 140</t>
  </si>
  <si>
    <t>Денежные взыскания (штрафы) за нарушение бюджетного законодательства (в части бюджетов городских поселений)</t>
  </si>
  <si>
    <t>1 16 33050 13 0000 140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</si>
  <si>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</si>
  <si>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 xml:space="preserve">1 16 90050 13 0000 140 </t>
  </si>
  <si>
    <t xml:space="preserve">1 16 90050 13 0011 140 </t>
  </si>
  <si>
    <t>Прочие поступления от денежных взысканий (штрафов) и иных сумм в возмещение ущерба, зачисляемые в бюджеты городских поселений (в части возмещения вреда тяжеловесным транспортом)</t>
  </si>
  <si>
    <t xml:space="preserve">1 16 90050 13 0012 140 </t>
  </si>
  <si>
    <t>Прочие поступления от денежных взысканий (штрафов) и иных сумм в возмещение ущерба, зачисляемые в бюджеты городских поселений (в части уплаты неустойки по договорам, контрактам)</t>
  </si>
  <si>
    <t>1 17 01050 13 0000 180</t>
  </si>
  <si>
    <t>1 17 05050 13 0000 180</t>
  </si>
  <si>
    <t>2 02 01001 13 0000 151</t>
  </si>
  <si>
    <t>2 02 01001 13 0001 151</t>
  </si>
  <si>
    <r>
      <t>Дотации бюджетам городских поселений на выравнивание бюджетной обеспеченности</t>
    </r>
    <r>
      <rPr>
        <sz val="12"/>
        <rFont val="Times New Roman"/>
        <family val="1"/>
      </rPr>
      <t xml:space="preserve"> из районного фонда финансовой поддержки поселений</t>
    </r>
  </si>
  <si>
    <t>2 02 01003 13 0000 151</t>
  </si>
  <si>
    <t>Дотации бюджетам городских поселений на поддержку мер по обеспечению сбалансированности бюджетов</t>
  </si>
  <si>
    <t>2 02 01003 13 0001 151</t>
  </si>
  <si>
    <r>
      <t>Дотации бюджетам городских поселений на поддержку мер по обеспечению сбалансированности бюджетов</t>
    </r>
    <r>
      <rPr>
        <sz val="12"/>
        <rFont val="Times New Roman"/>
        <family val="1"/>
      </rPr>
      <t xml:space="preserve"> из районного фонда финансовой поддержки поселений</t>
    </r>
  </si>
  <si>
    <t>2 02 02999 13 0000 151</t>
  </si>
  <si>
    <t>2 02 03015 13 0000 151</t>
  </si>
  <si>
    <t>2 02 03024 13 0000 151</t>
  </si>
  <si>
    <t>2 02 04999 13 0000 151</t>
  </si>
  <si>
    <t>Прочие межбюджетные трансферты, передаваемые бюджетам городских поселений</t>
  </si>
  <si>
    <t>2 07 05010 13 0000 180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</si>
  <si>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поселений</t>
  </si>
  <si>
    <t>2 07 05020 13 0000 180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</si>
  <si>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</si>
  <si>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2 07 05030 13 0000 180</t>
  </si>
  <si>
    <t>2 08 05000 13 0000 180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</si>
  <si>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</si>
  <si>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Глава Железнодорожного муниципального образования                                             Т.Е. Мирошник</t>
  </si>
  <si>
    <t>1 11 05013 13 0000 120</t>
  </si>
  <si>
    <t>1 11 05013 13 3000 120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</si>
  <si>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(пени, санкции)</t>
  </si>
  <si>
    <t>1 14 06013 13 0000 430</t>
  </si>
  <si>
    <t>Подпрограмма  «Модернизация объектов коммунальной инфраструктуры» (областной бюджет)</t>
  </si>
  <si>
    <t xml:space="preserve">Муниципальная программа «Содействие в развитии сельскохозяйственного производства в Железнодорожном муниципальном образовании» на 2015-2017 годы </t>
  </si>
  <si>
    <t xml:space="preserve">Мероприятие «Содействие в создании условий для сохранения и увеличения земли под покос, землеотведение земли под покос» </t>
  </si>
  <si>
    <t xml:space="preserve">Мероприятие «Содействие в организации и привлечении сельскохозяйственных предприятий, крестьянских (фермерских) и личных подсобных хозяйств для участия в ежегодных осенне-весенних выставках-ярмарках» </t>
  </si>
  <si>
    <t xml:space="preserve">Мероприятие «Информационное и организационное обеспечение малого и среднего предпринимательства» </t>
  </si>
  <si>
    <t xml:space="preserve">Муниципальная программа «Создание условий для развития малого и среднего предпринимательства на территории Железнодорожного муниципального образования» на 2015-2017 годы </t>
  </si>
  <si>
    <t>Мероприятие «Обеспечение выплаты пенсии за выслугу лет лицам, замещавшим должности муниципальной службы в органах местного самоуправления Железнодорожного муниципального образования»</t>
  </si>
  <si>
    <t xml:space="preserve">Муниципальная программа «Содействие в развитии сельскохозяйственного производства в Железнодорожном муниципальном образовании» на 2015-2017 годы  </t>
  </si>
  <si>
    <t>Мероприятие «Содействие в создании условий для сохранения и увеличения земли под покос, землеотведение земли под покос»</t>
  </si>
  <si>
    <t>Мероприятие «Содействие в организации и привлечении сельскохозяйственных предприятий, крестьянских (фермерских) и личных подсобных хозяйств для участия в ежегодных осенне-весенних выставках-ярмарках»</t>
  </si>
  <si>
    <t>Мероприятие «Информационное и организационное обеспечение малого и среднего предпринимательства»</t>
  </si>
  <si>
    <t>Мероприятие «Реализация мероприятий перечня проектов народных инициатив»</t>
  </si>
  <si>
    <t>66.0.02.01</t>
  </si>
  <si>
    <t>Приложение № 1</t>
  </si>
  <si>
    <t xml:space="preserve">НОРМАТИВЫ РАСПРЕДЕЛЕНИЯ ДОХОДОВ                                                                                                                                                                                                                       </t>
  </si>
  <si>
    <t>В БЮДЖЕТ ЖЕЛЕЗНОДОРОЖНОГО МУНИЦИПАЛЬНОГО ОБРАЗОВАНИЯ</t>
  </si>
  <si>
    <t>(в процентах)</t>
  </si>
  <si>
    <t>Наименование групп, подгрупп, статей и подстатей доходов</t>
  </si>
  <si>
    <t>Код бюджетной классификации Российской Федерации</t>
  </si>
  <si>
    <t>Нормативы</t>
  </si>
  <si>
    <t>местный бюджет</t>
  </si>
  <si>
    <t xml:space="preserve">НАЛОГОВЫЕ И НЕНАЛОГОВЫЕ ДОХОДЫ </t>
  </si>
  <si>
    <t>1 00 00000 00 0000 000</t>
  </si>
  <si>
    <t>Невыясненные поступления зачисляемые в бюджеты поселений</t>
  </si>
  <si>
    <t>1 17 01050 10 0000 180</t>
  </si>
  <si>
    <t>Прочие неналоговые доходы бюджетов поселений</t>
  </si>
  <si>
    <t>1 17 05050 10 0000 180</t>
  </si>
  <si>
    <t>от ______ г. № ___</t>
  </si>
  <si>
    <t xml:space="preserve">Перечень главных администраторов источников финансирования дефицита </t>
  </si>
  <si>
    <t>Код администратора</t>
  </si>
  <si>
    <t>Наименование главного администратора источников финансирования дефицита местного бюджета</t>
  </si>
  <si>
    <t>01 02 00 00 00 0000 000</t>
  </si>
  <si>
    <t>01 03 00 00 00 0000 000</t>
  </si>
  <si>
    <t>Бюджетные кредиты от других бюджетов бюджетной системы Российской Федерации в валюте Российской Федерации</t>
  </si>
  <si>
    <t>Глава Железнодорожного муниципального образования                                                  Т.Е. Мирошник</t>
  </si>
  <si>
    <t>Приложение № 3</t>
  </si>
  <si>
    <t>Закупка товаров, работ и услуг для обеспечения государственных (муниципальных) нужд</t>
  </si>
  <si>
    <t>60.0.00.00000</t>
  </si>
  <si>
    <t>60.0.01.00000</t>
  </si>
  <si>
    <t>90.1.00.00000</t>
  </si>
  <si>
    <t>90.1.02.00000</t>
  </si>
  <si>
    <t>59.0.00.00000</t>
  </si>
  <si>
    <t>59.0.01.00000</t>
  </si>
  <si>
    <t>60.0.02.00000</t>
  </si>
  <si>
    <t>90.0.00.00000</t>
  </si>
  <si>
    <t>90.2.00.00000</t>
  </si>
  <si>
    <t>90.2.01.00000</t>
  </si>
  <si>
    <t>57.0.00.00000</t>
  </si>
  <si>
    <t>57.0.01.00000</t>
  </si>
  <si>
    <t>57.0.02.00000</t>
  </si>
  <si>
    <t>58.0.00.00000</t>
  </si>
  <si>
    <t>58.0.01.00000</t>
  </si>
  <si>
    <t>60.0.03.00000</t>
  </si>
  <si>
    <t>90.А.00.00000</t>
  </si>
  <si>
    <t>70.0.00.00000</t>
  </si>
  <si>
    <t>70.3.00.00000</t>
  </si>
  <si>
    <t>70.3.02.00000</t>
  </si>
  <si>
    <t>66.0.00.00000</t>
  </si>
  <si>
    <t>66.0.01.00000</t>
  </si>
  <si>
    <t>66.0.03.00000</t>
  </si>
  <si>
    <t>66.0.02.00000</t>
  </si>
  <si>
    <t>61.0.00.00000</t>
  </si>
  <si>
    <t>61.3.00.00000</t>
  </si>
  <si>
    <t>61.3.01.00000</t>
  </si>
  <si>
    <t>63.0.00.00000</t>
  </si>
  <si>
    <t>63.0.01.00000</t>
  </si>
  <si>
    <t>62.0.00.00000</t>
  </si>
  <si>
    <t>62.0.01.00000</t>
  </si>
  <si>
    <t>62.0.02.00000</t>
  </si>
  <si>
    <t>61.1.01.00000</t>
  </si>
  <si>
    <t>61.2.01.00000</t>
  </si>
  <si>
    <t>61.4.01.00000</t>
  </si>
  <si>
    <t>64.0.00.00000</t>
  </si>
  <si>
    <t>64.0.01.00000</t>
  </si>
  <si>
    <t>64.0.02.00000</t>
  </si>
  <si>
    <t>64.0.03.00000</t>
  </si>
  <si>
    <t>64.0.04.00000</t>
  </si>
  <si>
    <t>55.0.00.00000</t>
  </si>
  <si>
    <t>55.0.01.00000</t>
  </si>
  <si>
    <t>55.0.02.00000</t>
  </si>
  <si>
    <t>55.0.03.00000</t>
  </si>
  <si>
    <t>90.А.00.73150</t>
  </si>
  <si>
    <t>70.3.02.51180</t>
  </si>
  <si>
    <t>61.3.01.73110</t>
  </si>
  <si>
    <t>61.1.01.01000</t>
  </si>
  <si>
    <t>61.1.01.02000</t>
  </si>
  <si>
    <t>60.0.04.00000</t>
  </si>
  <si>
    <t>2 19 05000 13 0000 180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</si>
  <si>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</si>
  <si>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к решению Думы Железнодорожного муниципального образования четвертого созыва</t>
  </si>
  <si>
    <t>Субсидии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 в рамках подпрограммы "Модернизация объектов коммунальной инфраструктуры Иркутской области на 2014-2018 годы государственной программы Иркутской области "Развитие жилищно-коммунального хозяйства Иркутской области" на 2014-2018 годы</t>
  </si>
  <si>
    <t>ВОЗВРАТ ОСТАТКОВ СУБСИДИЙ, СУБВЕНЦИЙ И ИНЫХ МЕЖБЮДЖЕТНЫХ ТРАНСФЕРТОВ, ИМЕЮЩИХ ЦЕЛЕВОЕ НАЗНАЧЕНИЕ, ПРОШЛЫХ ЛЕТ</t>
  </si>
  <si>
    <t>2 19 00000 00</t>
  </si>
  <si>
    <t>2 19 05000 13</t>
  </si>
  <si>
    <t>от ________№___</t>
  </si>
  <si>
    <t>от ________  № ___</t>
  </si>
  <si>
    <t>55.0.03.01000</t>
  </si>
  <si>
    <t>07</t>
  </si>
  <si>
    <t>Обеспечение проведения выборов и референдумов</t>
  </si>
  <si>
    <t>Подготовка и проведение досрочных выборов депутатов Думы Железнодорожного муниципального образования четвертого созыва</t>
  </si>
  <si>
    <t>90.3.00.00000</t>
  </si>
  <si>
    <t>Подготовка и проведение выборов</t>
  </si>
  <si>
    <t>90.3.01.00000</t>
  </si>
  <si>
    <t>66.0.01.01000</t>
  </si>
  <si>
    <t>61.2.01.01000</t>
  </si>
  <si>
    <t>64.0.02.01000</t>
  </si>
  <si>
    <t>1105</t>
  </si>
  <si>
    <t>90.2.02.00000</t>
  </si>
  <si>
    <t>Обесречение деятельности Ревизионной комиссии Железнодорожного муниципального образования</t>
  </si>
  <si>
    <t>0107</t>
  </si>
  <si>
    <t>НА 2017 ГОД И НА ПЛАНОВЫЙ ПЕРИОД 2018 И 2019 ГОДОВ</t>
  </si>
  <si>
    <t>"О бюджете Железнодорожного муниципального образования на 2017 год и на плановый период 2018 и 2019 годов"</t>
  </si>
  <si>
    <t xml:space="preserve">Доходы бюджета Железнодорожного муниципального образования на 2017 год </t>
  </si>
  <si>
    <t xml:space="preserve">Прогнозируемые доходы бюджета Железнодорожного муниципального образования на плановый период 2018 и 2019 годов </t>
  </si>
  <si>
    <t>ЖЕЛЕЗНОДОРОЖНОГО МУНИЦИПАЛЬНОГО ОБРАЗОВАНИЯ НА 2017 ГОД</t>
  </si>
  <si>
    <t>Приложение № 5</t>
  </si>
  <si>
    <t>Приложение № 13</t>
  </si>
  <si>
    <t>Объем привлечения в 2017 году</t>
  </si>
  <si>
    <t>Объем погашения в 2017 году</t>
  </si>
  <si>
    <t xml:space="preserve">Верхний предел долга на 1 января 2018 года </t>
  </si>
  <si>
    <t>Приложение № 15</t>
  </si>
  <si>
    <t>2018 год</t>
  </si>
  <si>
    <t>2019 год</t>
  </si>
  <si>
    <t>ИСТОЧНИКИ ВНУТРЕННЕГО ФИНАНСИРОВАНИЯ ДЕФИЦИТА 
БЮДЖЕТА НА ПЛАНОВЫЙ ПЕРИОД 2018 И 2019 ГОДОВ</t>
  </si>
  <si>
    <t>ИСТОЧНИКИ ВНУТРЕННЕГО ФИНАНСИРОВАНИЯ ДЕФИЦИТА 
БЮДЖЕТА НА 2017 ГОД</t>
  </si>
  <si>
    <t>Приложение № 14</t>
  </si>
  <si>
    <t xml:space="preserve">Программа муниципальных внутренних заимствований Железнодорожного муиниципального образования  на плановый период 2018 и 2019 годов                                                                                                                                                      </t>
  </si>
  <si>
    <t>Объем муниципального долга на 1 января 2018 года</t>
  </si>
  <si>
    <t>Объем привлечения в 2018 году</t>
  </si>
  <si>
    <t>Объем погашения в 2018 году</t>
  </si>
  <si>
    <t xml:space="preserve">Верхний предел долга на 1 января 2019 года </t>
  </si>
  <si>
    <t>Объем привлечения в 2019 году</t>
  </si>
  <si>
    <t>Объем погашения в 2019 году</t>
  </si>
  <si>
    <t xml:space="preserve">Верхний предел долга на 1 января 2020 года </t>
  </si>
  <si>
    <t>Приложение № 12</t>
  </si>
  <si>
    <t xml:space="preserve">Программа муниципальных внутренних заимствований Железнодорожного муиниципального образования на 2017 год                                                                                                                                                      </t>
  </si>
  <si>
    <t>Объем муниципального долга на 1 января 2017 года</t>
  </si>
  <si>
    <t>Приложение № 11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</si>
  <si>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</si>
  <si>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</si>
  <si>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Приложение № 10</t>
  </si>
  <si>
    <t>Приложение № 8</t>
  </si>
  <si>
    <t>Приложение № 6</t>
  </si>
  <si>
    <t xml:space="preserve"> БЮДЖЕТОВ НА 2017 ГОД</t>
  </si>
  <si>
    <t>ЖЕЛЕЗНОДОРОЖНОГО МУНИЦИПАЛЬНОГО ОБРАЗОВАНИЯ НА ПЛАНОВЫЙ ПЕРИОД</t>
  </si>
  <si>
    <t xml:space="preserve">ЖЕЛЕЗНОДОРОЖНОГО МУНИЦИПАЛЬНОГО ОБРАЗОВАНИЯ НА ПЛАНОВЫЙ ПЕРИОД </t>
  </si>
  <si>
    <t>(тыс.руб.)</t>
  </si>
  <si>
    <t>56.0.00.00000</t>
  </si>
  <si>
    <t xml:space="preserve">Муниципальная программа «Профилактика незаконного потребления наркотических средств и психотропных веществ, наркомании и токсикомании и других социально-негативных явлений» на 2016-2018 годы </t>
  </si>
  <si>
    <t>56.0.01.00000</t>
  </si>
  <si>
    <t>Мероприятие «Изготовление рекламных баннеров, листовок, плакатов на антинаркотическую тематику, размещение информации на антинаркотическую тематику на официальную тематику на официальном сайте администрации Железнодорожного муниципального образования и опубликование в газете "Вести поселения"</t>
  </si>
  <si>
    <t>65.0.00.00000</t>
  </si>
  <si>
    <t>65.0.01.00000</t>
  </si>
  <si>
    <t>Муниципальная программа «Профилактика правонарушений на территории Железнодорожного муниципального образования» на 2016-2018 годы</t>
  </si>
  <si>
    <t>Мероприятие «Изготовление и размещение полиграфической продукции по вопросам профилактики правонарушений"</t>
  </si>
  <si>
    <t>Межбюджетные трансферты</t>
  </si>
  <si>
    <t>90.2.03.00000</t>
  </si>
  <si>
    <t>Передача контрольно-счетному органу муниципального образования «Усть-Илимский район» полномочия контрольно-счетного органа Железнодорожного муниципального образования по осуществлению внешнего муниципального финансового контроля</t>
  </si>
  <si>
    <t>Муниципальная программа «Комплексного развития транспортной инфраструктуры Железнодорожного муниципального образования» на на период 2017-2021 годы с перспективой до 2031 года</t>
  </si>
  <si>
    <t xml:space="preserve"> БЮДЖЕТОВ НА ПЛАНОВЫЙ ПЕРИОД 2018 И 2019 ГОДЫ</t>
  </si>
  <si>
    <t>90.3.02.00000</t>
  </si>
  <si>
    <t>Подготовка и проведение выборов Главы Железнодорожного муниципального образования</t>
  </si>
  <si>
    <t>Муниципальная программа «Профилактика незаконного потребления наркотических средств и психотропных веществ, наркомании и токсикомании и других социально-негативных явлений» на 2016-2018 годы</t>
  </si>
  <si>
    <t>Приложение № 7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</si>
</sst>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_-* #,##0_р_._-;\-* #,##0_р_._-;_-* &quot;-&quot;??_р_._-;_-@_-"/>
    <numFmt numFmtId="171" formatCode="#,##0_ ;[Red]\-#,##0\ "/>
    <numFmt numFmtId="172" formatCode="#,##0.0_ ;[Red]\-#,##0.0\ "/>
    <numFmt numFmtId="173" formatCode="#,##0.00_ ;[Red]\-#,##0.00\ "/>
    <numFmt numFmtId="174" formatCode="#,##0_р_."/>
    <numFmt numFmtId="175" formatCode="#,##0.000_ ;[Red]\-#,##0.000\ "/>
    <numFmt numFmtId="176" formatCode="0.000%"/>
    <numFmt numFmtId="177" formatCode="#,##0.00_р_."/>
    <numFmt numFmtId="178" formatCode="0.00000"/>
    <numFmt numFmtId="179" formatCode="#,##0&quot;р.&quot;"/>
    <numFmt numFmtId="180" formatCode="0.0000"/>
    <numFmt numFmtId="181" formatCode="0.000"/>
    <numFmt numFmtId="182" formatCode="0.0_ ;[Red]\-0.0\ "/>
    <numFmt numFmtId="183" formatCode="0.00;[Red]0.00"/>
    <numFmt numFmtId="184" formatCode="#,##0.000"/>
    <numFmt numFmtId="185" formatCode="#,##0.0000"/>
    <numFmt numFmtId="186" formatCode="#,##0.00000"/>
    <numFmt numFmtId="187" formatCode="_-* #,##0.0_р_._-;\-* #,##0.0_р_._-;_-* &quot;-&quot;??_р_._-;_-@_-"/>
    <numFmt numFmtId="188" formatCode="_-* #,##0.0_р_._-;\-* #,##0.0_р_._-;_-* &quot;-&quot;?_р_._-;_-@_-"/>
    <numFmt numFmtId="189" formatCode="#,##0.0_ ;\-#,##0.0\ "/>
  </numFmts>
  <fonts count="59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sz val="9"/>
      <name val="Arial"/>
      <family val="2"/>
    </font>
    <font>
      <u val="single"/>
      <sz val="10"/>
      <color indexed="36"/>
      <name val="Arial Cyr"/>
      <family val="0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name val="Arial Cyr"/>
      <family val="2"/>
    </font>
    <font>
      <sz val="12"/>
      <name val="Arial Cyr"/>
      <family val="0"/>
    </font>
    <font>
      <b/>
      <sz val="9"/>
      <name val="Arial"/>
      <family val="2"/>
    </font>
    <font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1"/>
      <color indexed="8"/>
      <name val="Calibri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2"/>
      <color indexed="10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1"/>
      <color rgb="FF000000"/>
      <name val="Calibri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i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thin"/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40" fillId="0" borderId="0">
      <alignment/>
      <protection/>
    </xf>
    <xf numFmtId="0" fontId="10" fillId="0" borderId="0">
      <alignment/>
      <protection/>
    </xf>
    <xf numFmtId="0" fontId="9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10" fillId="0" borderId="0">
      <alignment/>
      <protection/>
    </xf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42">
    <xf numFmtId="0" fontId="0" fillId="0" borderId="0" xfId="0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49" fontId="3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1" fontId="8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168" fontId="3" fillId="0" borderId="12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 wrapText="1"/>
    </xf>
    <xf numFmtId="1" fontId="6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 wrapText="1"/>
    </xf>
    <xf numFmtId="0" fontId="3" fillId="0" borderId="0" xfId="54" applyFont="1" applyFill="1" applyBorder="1">
      <alignment/>
      <protection/>
    </xf>
    <xf numFmtId="0" fontId="3" fillId="0" borderId="0" xfId="54" applyFont="1" applyFill="1" applyBorder="1" applyAlignment="1">
      <alignment horizontal="right"/>
      <protection/>
    </xf>
    <xf numFmtId="0" fontId="56" fillId="0" borderId="0" xfId="33" applyNumberFormat="1" applyFont="1" applyFill="1" applyBorder="1" applyAlignment="1">
      <alignment horizontal="right" vertical="top" wrapText="1" readingOrder="1"/>
      <protection/>
    </xf>
    <xf numFmtId="187" fontId="3" fillId="0" borderId="0" xfId="54" applyNumberFormat="1" applyFont="1" applyFill="1" applyBorder="1" applyAlignment="1">
      <alignment horizontal="right"/>
      <protection/>
    </xf>
    <xf numFmtId="188" fontId="3" fillId="0" borderId="0" xfId="54" applyNumberFormat="1" applyFont="1" applyFill="1" applyBorder="1">
      <alignment/>
      <protection/>
    </xf>
    <xf numFmtId="0" fontId="3" fillId="0" borderId="0" xfId="0" applyFont="1" applyFill="1" applyAlignment="1">
      <alignment horizontal="left" indent="7"/>
    </xf>
    <xf numFmtId="0" fontId="3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left" vertical="center" wrapText="1"/>
    </xf>
    <xf numFmtId="3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11" xfId="0" applyFont="1" applyBorder="1" applyAlignment="1">
      <alignment horizontal="justify" wrapText="1"/>
    </xf>
    <xf numFmtId="3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168" fontId="3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center"/>
    </xf>
    <xf numFmtId="1" fontId="3" fillId="0" borderId="10" xfId="0" applyNumberFormat="1" applyFont="1" applyFill="1" applyBorder="1" applyAlignment="1">
      <alignment horizontal="center" vertical="center" wrapText="1"/>
    </xf>
    <xf numFmtId="3" fontId="13" fillId="0" borderId="11" xfId="0" applyNumberFormat="1" applyFont="1" applyFill="1" applyBorder="1" applyAlignment="1" applyProtection="1">
      <alignment vertical="center" wrapText="1"/>
      <protection/>
    </xf>
    <xf numFmtId="3" fontId="13" fillId="0" borderId="10" xfId="0" applyNumberFormat="1" applyFont="1" applyFill="1" applyBorder="1" applyAlignment="1" applyProtection="1">
      <alignment horizontal="center" vertical="center" wrapText="1"/>
      <protection/>
    </xf>
    <xf numFmtId="49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>
      <alignment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3" fontId="3" fillId="0" borderId="11" xfId="0" applyNumberFormat="1" applyFont="1" applyFill="1" applyBorder="1" applyAlignment="1" applyProtection="1">
      <alignment horizontal="justify" wrapText="1"/>
      <protection/>
    </xf>
    <xf numFmtId="3" fontId="6" fillId="0" borderId="11" xfId="0" applyNumberFormat="1" applyFont="1" applyFill="1" applyBorder="1" applyAlignment="1" applyProtection="1">
      <alignment horizontal="justify" wrapText="1"/>
      <protection/>
    </xf>
    <xf numFmtId="3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/>
    </xf>
    <xf numFmtId="0" fontId="3" fillId="0" borderId="11" xfId="0" applyFont="1" applyFill="1" applyBorder="1" applyAlignment="1">
      <alignment horizontal="justify" wrapText="1"/>
    </xf>
    <xf numFmtId="3" fontId="3" fillId="0" borderId="11" xfId="0" applyNumberFormat="1" applyFont="1" applyFill="1" applyBorder="1" applyAlignment="1" applyProtection="1">
      <alignment horizontal="left" wrapText="1"/>
      <protection/>
    </xf>
    <xf numFmtId="3" fontId="13" fillId="0" borderId="11" xfId="0" applyNumberFormat="1" applyFont="1" applyFill="1" applyBorder="1" applyAlignment="1" applyProtection="1">
      <alignment horizontal="justify" wrapText="1"/>
      <protection/>
    </xf>
    <xf numFmtId="3" fontId="13" fillId="0" borderId="10" xfId="0" applyNumberFormat="1" applyFont="1" applyFill="1" applyBorder="1" applyAlignment="1" applyProtection="1">
      <alignment horizontal="center" vertical="center"/>
      <protection locked="0"/>
    </xf>
    <xf numFmtId="49" fontId="13" fillId="0" borderId="10" xfId="0" applyNumberFormat="1" applyFont="1" applyFill="1" applyBorder="1" applyAlignment="1" applyProtection="1">
      <alignment horizontal="center" vertical="center"/>
      <protection locked="0"/>
    </xf>
    <xf numFmtId="3" fontId="6" fillId="0" borderId="10" xfId="0" applyNumberFormat="1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3" fontId="3" fillId="0" borderId="13" xfId="0" applyNumberFormat="1" applyFont="1" applyFill="1" applyBorder="1" applyAlignment="1" applyProtection="1">
      <alignment horizontal="justify" wrapText="1"/>
      <protection locked="0"/>
    </xf>
    <xf numFmtId="3" fontId="13" fillId="0" borderId="14" xfId="0" applyNumberFormat="1" applyFont="1" applyFill="1" applyBorder="1" applyAlignment="1" applyProtection="1">
      <alignment horizontal="center" vertical="center"/>
      <protection locked="0"/>
    </xf>
    <xf numFmtId="49" fontId="3" fillId="0" borderId="14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 wrapText="1"/>
    </xf>
    <xf numFmtId="0" fontId="3" fillId="0" borderId="15" xfId="0" applyFont="1" applyFill="1" applyBorder="1" applyAlignment="1">
      <alignment horizontal="center" wrapText="1"/>
    </xf>
    <xf numFmtId="49" fontId="3" fillId="0" borderId="16" xfId="0" applyNumberFormat="1" applyFont="1" applyFill="1" applyBorder="1" applyAlignment="1">
      <alignment horizontal="center" wrapText="1"/>
    </xf>
    <xf numFmtId="3" fontId="3" fillId="0" borderId="17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wrapText="1"/>
    </xf>
    <xf numFmtId="3" fontId="3" fillId="0" borderId="0" xfId="0" applyNumberFormat="1" applyFont="1" applyFill="1" applyAlignment="1">
      <alignment horizontal="left"/>
    </xf>
    <xf numFmtId="0" fontId="56" fillId="0" borderId="18" xfId="33" applyNumberFormat="1" applyFont="1" applyFill="1" applyBorder="1" applyAlignment="1">
      <alignment horizontal="center" vertical="center" wrapText="1" readingOrder="1"/>
      <protection/>
    </xf>
    <xf numFmtId="49" fontId="56" fillId="0" borderId="18" xfId="33" applyNumberFormat="1" applyFont="1" applyFill="1" applyBorder="1" applyAlignment="1">
      <alignment horizontal="center" vertical="center" wrapText="1" readingOrder="1"/>
      <protection/>
    </xf>
    <xf numFmtId="0" fontId="3" fillId="33" borderId="11" xfId="33" applyNumberFormat="1" applyFont="1" applyFill="1" applyBorder="1" applyAlignment="1">
      <alignment horizontal="left" vertical="top" wrapText="1" readingOrder="1"/>
      <protection/>
    </xf>
    <xf numFmtId="187" fontId="3" fillId="0" borderId="0" xfId="54" applyNumberFormat="1" applyFont="1" applyFill="1" applyBorder="1">
      <alignment/>
      <protection/>
    </xf>
    <xf numFmtId="0" fontId="57" fillId="0" borderId="0" xfId="54" applyFont="1" applyFill="1" applyBorder="1">
      <alignment/>
      <protection/>
    </xf>
    <xf numFmtId="1" fontId="3" fillId="0" borderId="10" xfId="0" applyNumberFormat="1" applyFont="1" applyFill="1" applyBorder="1" applyAlignment="1">
      <alignment/>
    </xf>
    <xf numFmtId="168" fontId="3" fillId="0" borderId="0" xfId="0" applyNumberFormat="1" applyFont="1" applyAlignment="1">
      <alignment/>
    </xf>
    <xf numFmtId="1" fontId="13" fillId="0" borderId="10" xfId="0" applyNumberFormat="1" applyFont="1" applyFill="1" applyBorder="1" applyAlignment="1">
      <alignment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0" fontId="13" fillId="0" borderId="11" xfId="0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/>
    </xf>
    <xf numFmtId="168" fontId="13" fillId="0" borderId="12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168" fontId="3" fillId="0" borderId="12" xfId="0" applyNumberFormat="1" applyFont="1" applyFill="1" applyBorder="1" applyAlignment="1">
      <alignment/>
    </xf>
    <xf numFmtId="0" fontId="58" fillId="33" borderId="11" xfId="33" applyNumberFormat="1" applyFont="1" applyFill="1" applyBorder="1" applyAlignment="1">
      <alignment horizontal="left" vertical="top" wrapText="1" readingOrder="1"/>
      <protection/>
    </xf>
    <xf numFmtId="49" fontId="6" fillId="0" borderId="10" xfId="0" applyNumberFormat="1" applyFont="1" applyFill="1" applyBorder="1" applyAlignment="1">
      <alignment horizontal="center" wrapText="1"/>
    </xf>
    <xf numFmtId="0" fontId="58" fillId="33" borderId="10" xfId="33" applyNumberFormat="1" applyFont="1" applyFill="1" applyBorder="1" applyAlignment="1">
      <alignment horizontal="center" wrapText="1" readingOrder="1"/>
      <protection/>
    </xf>
    <xf numFmtId="168" fontId="6" fillId="0" borderId="12" xfId="0" applyNumberFormat="1" applyFont="1" applyFill="1" applyBorder="1" applyAlignment="1">
      <alignment/>
    </xf>
    <xf numFmtId="0" fontId="56" fillId="33" borderId="11" xfId="33" applyNumberFormat="1" applyFont="1" applyFill="1" applyBorder="1" applyAlignment="1">
      <alignment horizontal="left" vertical="top" wrapText="1" readingOrder="1"/>
      <protection/>
    </xf>
    <xf numFmtId="0" fontId="56" fillId="33" borderId="10" xfId="33" applyNumberFormat="1" applyFont="1" applyFill="1" applyBorder="1" applyAlignment="1">
      <alignment horizontal="center" wrapText="1" readingOrder="1"/>
      <protection/>
    </xf>
    <xf numFmtId="49" fontId="3" fillId="0" borderId="11" xfId="0" applyNumberFormat="1" applyFont="1" applyBorder="1" applyAlignment="1" applyProtection="1">
      <alignment horizontal="left" vertical="center" wrapText="1"/>
      <protection/>
    </xf>
    <xf numFmtId="1" fontId="3" fillId="0" borderId="10" xfId="64" applyNumberFormat="1" applyFont="1" applyBorder="1" applyAlignment="1" applyProtection="1">
      <alignment horizontal="right" wrapText="1"/>
      <protection/>
    </xf>
    <xf numFmtId="0" fontId="11" fillId="0" borderId="11" xfId="0" applyFont="1" applyBorder="1" applyAlignment="1">
      <alignment wrapText="1"/>
    </xf>
    <xf numFmtId="1" fontId="3" fillId="0" borderId="10" xfId="0" applyNumberFormat="1" applyFont="1" applyFill="1" applyBorder="1" applyAlignment="1">
      <alignment horizontal="right"/>
    </xf>
    <xf numFmtId="168" fontId="11" fillId="0" borderId="12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" fontId="3" fillId="0" borderId="10" xfId="64" applyNumberFormat="1" applyFont="1" applyBorder="1" applyAlignment="1" applyProtection="1">
      <alignment horizontal="right" vertical="center" wrapText="1"/>
      <protection/>
    </xf>
    <xf numFmtId="1" fontId="3" fillId="0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168" fontId="14" fillId="0" borderId="12" xfId="0" applyNumberFormat="1" applyFont="1" applyFill="1" applyBorder="1" applyAlignment="1">
      <alignment/>
    </xf>
    <xf numFmtId="49" fontId="14" fillId="0" borderId="10" xfId="0" applyNumberFormat="1" applyFont="1" applyFill="1" applyBorder="1" applyAlignment="1">
      <alignment horizontal="center"/>
    </xf>
    <xf numFmtId="1" fontId="14" fillId="0" borderId="10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/>
    </xf>
    <xf numFmtId="0" fontId="56" fillId="33" borderId="14" xfId="33" applyNumberFormat="1" applyFont="1" applyFill="1" applyBorder="1" applyAlignment="1">
      <alignment horizontal="center" wrapText="1" readingOrder="1"/>
      <protection/>
    </xf>
    <xf numFmtId="168" fontId="3" fillId="0" borderId="19" xfId="0" applyNumberFormat="1" applyFont="1" applyFill="1" applyBorder="1" applyAlignment="1">
      <alignment/>
    </xf>
    <xf numFmtId="0" fontId="3" fillId="0" borderId="0" xfId="0" applyFont="1" applyFill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Alignment="1">
      <alignment/>
    </xf>
    <xf numFmtId="169" fontId="3" fillId="0" borderId="0" xfId="0" applyNumberFormat="1" applyFont="1" applyAlignment="1">
      <alignment/>
    </xf>
    <xf numFmtId="169" fontId="3" fillId="0" borderId="12" xfId="0" applyNumberFormat="1" applyFont="1" applyFill="1" applyBorder="1" applyAlignment="1">
      <alignment horizontal="center"/>
    </xf>
    <xf numFmtId="169" fontId="3" fillId="0" borderId="12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/>
    </xf>
    <xf numFmtId="0" fontId="57" fillId="34" borderId="11" xfId="0" applyFont="1" applyFill="1" applyBorder="1" applyAlignment="1">
      <alignment horizontal="justify" wrapText="1"/>
    </xf>
    <xf numFmtId="0" fontId="57" fillId="34" borderId="10" xfId="0" applyFont="1" applyFill="1" applyBorder="1" applyAlignment="1">
      <alignment horizontal="center" vertical="center" wrapText="1"/>
    </xf>
    <xf numFmtId="49" fontId="57" fillId="34" borderId="10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wrapText="1"/>
    </xf>
    <xf numFmtId="3" fontId="3" fillId="34" borderId="10" xfId="0" applyNumberFormat="1" applyFont="1" applyFill="1" applyBorder="1" applyAlignment="1" applyProtection="1">
      <alignment horizontal="center"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3" fontId="6" fillId="34" borderId="11" xfId="0" applyNumberFormat="1" applyFont="1" applyFill="1" applyBorder="1" applyAlignment="1" applyProtection="1">
      <alignment horizontal="justify" wrapText="1"/>
      <protection/>
    </xf>
    <xf numFmtId="3" fontId="3" fillId="34" borderId="11" xfId="0" applyNumberFormat="1" applyFont="1" applyFill="1" applyBorder="1" applyAlignment="1" applyProtection="1">
      <alignment horizontal="justify" wrapText="1"/>
      <protection/>
    </xf>
    <xf numFmtId="3" fontId="11" fillId="34" borderId="11" xfId="0" applyNumberFormat="1" applyFont="1" applyFill="1" applyBorder="1" applyAlignment="1" applyProtection="1">
      <alignment horizontal="justify" wrapText="1"/>
      <protection/>
    </xf>
    <xf numFmtId="3" fontId="11" fillId="34" borderId="10" xfId="0" applyNumberFormat="1" applyFont="1" applyFill="1" applyBorder="1" applyAlignment="1" applyProtection="1">
      <alignment horizontal="center" vertical="center"/>
      <protection locked="0"/>
    </xf>
    <xf numFmtId="49" fontId="11" fillId="34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169" fontId="3" fillId="0" borderId="0" xfId="0" applyNumberFormat="1" applyFont="1" applyFill="1" applyAlignment="1">
      <alignment horizontal="right"/>
    </xf>
    <xf numFmtId="0" fontId="3" fillId="33" borderId="10" xfId="33" applyNumberFormat="1" applyFont="1" applyFill="1" applyBorder="1" applyAlignment="1">
      <alignment horizontal="center" wrapText="1" readingOrder="1"/>
      <protection/>
    </xf>
    <xf numFmtId="0" fontId="56" fillId="0" borderId="18" xfId="33" applyNumberFormat="1" applyFont="1" applyFill="1" applyBorder="1" applyAlignment="1">
      <alignment horizontal="center" wrapText="1" readingOrder="1"/>
      <protection/>
    </xf>
    <xf numFmtId="0" fontId="56" fillId="0" borderId="20" xfId="33" applyNumberFormat="1" applyFont="1" applyFill="1" applyBorder="1" applyAlignment="1">
      <alignment horizontal="left" vertical="top" wrapText="1" readingOrder="1"/>
      <protection/>
    </xf>
    <xf numFmtId="0" fontId="58" fillId="0" borderId="20" xfId="33" applyNumberFormat="1" applyFont="1" applyFill="1" applyBorder="1" applyAlignment="1">
      <alignment horizontal="left" vertical="top" wrapText="1" readingOrder="1"/>
      <protection/>
    </xf>
    <xf numFmtId="0" fontId="56" fillId="33" borderId="13" xfId="33" applyNumberFormat="1" applyFont="1" applyFill="1" applyBorder="1" applyAlignment="1">
      <alignment horizontal="left" vertical="top" wrapText="1" readingOrder="1"/>
      <protection/>
    </xf>
    <xf numFmtId="1" fontId="3" fillId="0" borderId="14" xfId="64" applyNumberFormat="1" applyFont="1" applyBorder="1" applyAlignment="1" applyProtection="1">
      <alignment horizontal="right" wrapText="1"/>
      <protection/>
    </xf>
    <xf numFmtId="169" fontId="13" fillId="0" borderId="12" xfId="0" applyNumberFormat="1" applyFont="1" applyFill="1" applyBorder="1" applyAlignment="1">
      <alignment horizontal="center" vertical="center"/>
    </xf>
    <xf numFmtId="169" fontId="3" fillId="0" borderId="12" xfId="0" applyNumberFormat="1" applyFont="1" applyFill="1" applyBorder="1" applyAlignment="1">
      <alignment horizontal="center" vertical="center"/>
    </xf>
    <xf numFmtId="169" fontId="6" fillId="0" borderId="12" xfId="0" applyNumberFormat="1" applyFont="1" applyFill="1" applyBorder="1" applyAlignment="1">
      <alignment horizontal="center" vertical="center"/>
    </xf>
    <xf numFmtId="169" fontId="57" fillId="34" borderId="12" xfId="0" applyNumberFormat="1" applyFont="1" applyFill="1" applyBorder="1" applyAlignment="1">
      <alignment horizontal="center" vertical="center"/>
    </xf>
    <xf numFmtId="169" fontId="3" fillId="34" borderId="12" xfId="0" applyNumberFormat="1" applyFont="1" applyFill="1" applyBorder="1" applyAlignment="1">
      <alignment horizontal="center" vertical="center"/>
    </xf>
    <xf numFmtId="169" fontId="3" fillId="0" borderId="19" xfId="0" applyNumberFormat="1" applyFont="1" applyFill="1" applyBorder="1" applyAlignment="1">
      <alignment horizontal="center" vertical="center"/>
    </xf>
    <xf numFmtId="169" fontId="3" fillId="0" borderId="12" xfId="0" applyNumberFormat="1" applyFont="1" applyFill="1" applyBorder="1" applyAlignment="1">
      <alignment/>
    </xf>
    <xf numFmtId="169" fontId="3" fillId="0" borderId="19" xfId="0" applyNumberFormat="1" applyFont="1" applyFill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55" applyFont="1">
      <alignment/>
      <protection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15" fillId="0" borderId="0" xfId="0" applyFont="1" applyAlignment="1">
      <alignment horizontal="center"/>
    </xf>
    <xf numFmtId="0" fontId="0" fillId="0" borderId="0" xfId="55" applyFont="1" applyFill="1">
      <alignment/>
      <protection/>
    </xf>
    <xf numFmtId="0" fontId="3" fillId="0" borderId="0" xfId="55" applyFont="1" applyFill="1" applyAlignment="1">
      <alignment horizontal="right"/>
      <protection/>
    </xf>
    <xf numFmtId="169" fontId="3" fillId="0" borderId="10" xfId="62" applyNumberFormat="1" applyFont="1" applyBorder="1" applyAlignment="1">
      <alignment horizontal="center" wrapText="1"/>
      <protection/>
    </xf>
    <xf numFmtId="169" fontId="0" fillId="0" borderId="0" xfId="55" applyNumberFormat="1" applyFont="1" applyFill="1">
      <alignment/>
      <protection/>
    </xf>
    <xf numFmtId="3" fontId="0" fillId="0" borderId="0" xfId="55" applyNumberFormat="1" applyFont="1" applyFill="1">
      <alignment/>
      <protection/>
    </xf>
    <xf numFmtId="169" fontId="0" fillId="0" borderId="10" xfId="62" applyNumberFormat="1" applyFont="1" applyBorder="1" applyAlignment="1">
      <alignment horizontal="center" wrapText="1"/>
      <protection/>
    </xf>
    <xf numFmtId="0" fontId="16" fillId="0" borderId="0" xfId="55" applyFont="1" applyFill="1">
      <alignment/>
      <protection/>
    </xf>
    <xf numFmtId="184" fontId="3" fillId="0" borderId="0" xfId="55" applyNumberFormat="1" applyFont="1" applyFill="1">
      <alignment/>
      <protection/>
    </xf>
    <xf numFmtId="0" fontId="17" fillId="0" borderId="0" xfId="55" applyFont="1" applyFill="1">
      <alignment/>
      <protection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1" xfId="33" applyNumberFormat="1" applyFont="1" applyFill="1" applyBorder="1" applyAlignment="1">
      <alignment horizontal="left" vertical="top" wrapText="1" readingOrder="1"/>
      <protection/>
    </xf>
    <xf numFmtId="0" fontId="3" fillId="0" borderId="0" xfId="0" applyFont="1" applyAlignment="1">
      <alignment horizontal="left" vertical="center"/>
    </xf>
    <xf numFmtId="0" fontId="56" fillId="35" borderId="11" xfId="33" applyNumberFormat="1" applyFont="1" applyFill="1" applyBorder="1" applyAlignment="1">
      <alignment horizontal="left" vertical="top" wrapText="1" readingOrder="1"/>
      <protection/>
    </xf>
    <xf numFmtId="49" fontId="3" fillId="34" borderId="10" xfId="0" applyNumberFormat="1" applyFont="1" applyFill="1" applyBorder="1" applyAlignment="1">
      <alignment horizontal="center" wrapText="1"/>
    </xf>
    <xf numFmtId="0" fontId="56" fillId="35" borderId="10" xfId="33" applyNumberFormat="1" applyFont="1" applyFill="1" applyBorder="1" applyAlignment="1">
      <alignment horizontal="center" wrapText="1" readingOrder="1"/>
      <protection/>
    </xf>
    <xf numFmtId="1" fontId="3" fillId="34" borderId="10" xfId="0" applyNumberFormat="1" applyFont="1" applyFill="1" applyBorder="1" applyAlignment="1">
      <alignment horizontal="center" wrapText="1"/>
    </xf>
    <xf numFmtId="1" fontId="3" fillId="34" borderId="10" xfId="64" applyNumberFormat="1" applyFont="1" applyFill="1" applyBorder="1" applyAlignment="1" applyProtection="1">
      <alignment horizontal="right" wrapText="1"/>
      <protection/>
    </xf>
    <xf numFmtId="0" fontId="16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3" fontId="3" fillId="0" borderId="1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14" xfId="0" applyFont="1" applyBorder="1" applyAlignment="1">
      <alignment/>
    </xf>
    <xf numFmtId="168" fontId="3" fillId="0" borderId="0" xfId="0" applyNumberFormat="1" applyFont="1" applyFill="1" applyBorder="1" applyAlignment="1">
      <alignment/>
    </xf>
    <xf numFmtId="168" fontId="6" fillId="0" borderId="0" xfId="0" applyNumberFormat="1" applyFont="1" applyFill="1" applyBorder="1" applyAlignment="1">
      <alignment/>
    </xf>
    <xf numFmtId="168" fontId="11" fillId="0" borderId="0" xfId="0" applyNumberFormat="1" applyFont="1" applyFill="1" applyBorder="1" applyAlignment="1">
      <alignment/>
    </xf>
    <xf numFmtId="168" fontId="14" fillId="0" borderId="0" xfId="0" applyNumberFormat="1" applyFont="1" applyFill="1" applyBorder="1" applyAlignment="1">
      <alignment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56" fillId="0" borderId="11" xfId="33" applyNumberFormat="1" applyFont="1" applyFill="1" applyBorder="1" applyAlignment="1">
      <alignment horizontal="left" vertical="top" wrapText="1" readingOrder="1"/>
      <protection/>
    </xf>
    <xf numFmtId="0" fontId="56" fillId="0" borderId="10" xfId="33" applyNumberFormat="1" applyFont="1" applyFill="1" applyBorder="1" applyAlignment="1">
      <alignment horizontal="center" wrapText="1" readingOrder="1"/>
      <protection/>
    </xf>
    <xf numFmtId="1" fontId="3" fillId="0" borderId="10" xfId="64" applyNumberFormat="1" applyFont="1" applyFill="1" applyBorder="1" applyAlignment="1" applyProtection="1">
      <alignment horizontal="right" wrapText="1"/>
      <protection/>
    </xf>
    <xf numFmtId="0" fontId="3" fillId="0" borderId="18" xfId="33" applyNumberFormat="1" applyFont="1" applyFill="1" applyBorder="1" applyAlignment="1">
      <alignment horizontal="center" vertical="center" wrapText="1" readingOrder="1"/>
      <protection/>
    </xf>
    <xf numFmtId="0" fontId="3" fillId="0" borderId="12" xfId="0" applyFont="1" applyBorder="1" applyAlignment="1">
      <alignment horizontal="center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wrapText="1"/>
    </xf>
    <xf numFmtId="1" fontId="2" fillId="0" borderId="0" xfId="0" applyNumberFormat="1" applyFont="1" applyFill="1" applyAlignment="1">
      <alignment wrapText="1"/>
    </xf>
    <xf numFmtId="0" fontId="3" fillId="0" borderId="0" xfId="55" applyFont="1" applyFill="1">
      <alignment/>
      <protection/>
    </xf>
    <xf numFmtId="0" fontId="3" fillId="0" borderId="0" xfId="62" applyFont="1" applyFill="1" applyBorder="1" applyAlignment="1">
      <alignment horizontal="left" wrapText="1"/>
      <protection/>
    </xf>
    <xf numFmtId="169" fontId="3" fillId="0" borderId="0" xfId="62" applyNumberFormat="1" applyFont="1" applyBorder="1" applyAlignment="1">
      <alignment horizontal="center" wrapText="1"/>
      <protection/>
    </xf>
    <xf numFmtId="169" fontId="3" fillId="0" borderId="10" xfId="0" applyNumberFormat="1" applyFont="1" applyFill="1" applyBorder="1" applyAlignment="1">
      <alignment horizontal="center"/>
    </xf>
    <xf numFmtId="169" fontId="3" fillId="0" borderId="10" xfId="0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168" fontId="3" fillId="0" borderId="10" xfId="0" applyNumberFormat="1" applyFont="1" applyFill="1" applyBorder="1" applyAlignment="1">
      <alignment/>
    </xf>
    <xf numFmtId="168" fontId="13" fillId="0" borderId="10" xfId="0" applyNumberFormat="1" applyFont="1" applyFill="1" applyBorder="1" applyAlignment="1">
      <alignment/>
    </xf>
    <xf numFmtId="168" fontId="3" fillId="0" borderId="10" xfId="0" applyNumberFormat="1" applyFont="1" applyFill="1" applyBorder="1" applyAlignment="1">
      <alignment/>
    </xf>
    <xf numFmtId="168" fontId="6" fillId="0" borderId="10" xfId="0" applyNumberFormat="1" applyFont="1" applyFill="1" applyBorder="1" applyAlignment="1">
      <alignment/>
    </xf>
    <xf numFmtId="168" fontId="11" fillId="0" borderId="10" xfId="0" applyNumberFormat="1" applyFont="1" applyFill="1" applyBorder="1" applyAlignment="1">
      <alignment/>
    </xf>
    <xf numFmtId="168" fontId="14" fillId="0" borderId="10" xfId="0" applyNumberFormat="1" applyFont="1" applyFill="1" applyBorder="1" applyAlignment="1">
      <alignment/>
    </xf>
    <xf numFmtId="0" fontId="58" fillId="0" borderId="11" xfId="33" applyNumberFormat="1" applyFont="1" applyFill="1" applyBorder="1" applyAlignment="1">
      <alignment horizontal="left" vertical="top" wrapText="1" readingOrder="1"/>
      <protection/>
    </xf>
    <xf numFmtId="168" fontId="3" fillId="0" borderId="14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center" wrapText="1"/>
    </xf>
    <xf numFmtId="169" fontId="3" fillId="0" borderId="10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horizontal="center" wrapText="1"/>
    </xf>
    <xf numFmtId="169" fontId="3" fillId="0" borderId="14" xfId="0" applyNumberFormat="1" applyFont="1" applyFill="1" applyBorder="1" applyAlignment="1">
      <alignment/>
    </xf>
    <xf numFmtId="169" fontId="13" fillId="0" borderId="10" xfId="0" applyNumberFormat="1" applyFont="1" applyFill="1" applyBorder="1" applyAlignment="1">
      <alignment horizontal="center" vertical="center"/>
    </xf>
    <xf numFmtId="169" fontId="3" fillId="0" borderId="10" xfId="0" applyNumberFormat="1" applyFont="1" applyFill="1" applyBorder="1" applyAlignment="1">
      <alignment horizontal="center" vertical="center"/>
    </xf>
    <xf numFmtId="169" fontId="6" fillId="0" borderId="10" xfId="0" applyNumberFormat="1" applyFont="1" applyFill="1" applyBorder="1" applyAlignment="1">
      <alignment horizontal="center" vertical="center"/>
    </xf>
    <xf numFmtId="169" fontId="57" fillId="34" borderId="10" xfId="0" applyNumberFormat="1" applyFont="1" applyFill="1" applyBorder="1" applyAlignment="1">
      <alignment horizontal="center" vertical="center"/>
    </xf>
    <xf numFmtId="169" fontId="3" fillId="34" borderId="10" xfId="0" applyNumberFormat="1" applyFont="1" applyFill="1" applyBorder="1" applyAlignment="1">
      <alignment horizontal="center" vertical="center"/>
    </xf>
    <xf numFmtId="169" fontId="3" fillId="0" borderId="14" xfId="0" applyNumberFormat="1" applyFont="1" applyFill="1" applyBorder="1" applyAlignment="1">
      <alignment horizontal="center" vertical="center"/>
    </xf>
    <xf numFmtId="0" fontId="56" fillId="0" borderId="21" xfId="33" applyNumberFormat="1" applyFont="1" applyFill="1" applyBorder="1" applyAlignment="1">
      <alignment horizontal="center" vertical="center" wrapText="1" readingOrder="1"/>
      <protection/>
    </xf>
    <xf numFmtId="0" fontId="56" fillId="0" borderId="22" xfId="33" applyNumberFormat="1" applyFont="1" applyFill="1" applyBorder="1" applyAlignment="1">
      <alignment horizontal="center" vertical="center" wrapText="1" readingOrder="1"/>
      <protection/>
    </xf>
    <xf numFmtId="0" fontId="56" fillId="0" borderId="23" xfId="33" applyNumberFormat="1" applyFont="1" applyFill="1" applyBorder="1" applyAlignment="1">
      <alignment horizontal="center" vertical="center" wrapText="1" readingOrder="1"/>
      <protection/>
    </xf>
    <xf numFmtId="189" fontId="56" fillId="0" borderId="24" xfId="66" applyNumberFormat="1" applyFont="1" applyFill="1" applyBorder="1" applyAlignment="1">
      <alignment horizontal="right" vertical="center" wrapText="1" readingOrder="1"/>
    </xf>
    <xf numFmtId="189" fontId="3" fillId="0" borderId="24" xfId="66" applyNumberFormat="1" applyFont="1" applyFill="1" applyBorder="1" applyAlignment="1">
      <alignment horizontal="right" vertical="center" wrapText="1" readingOrder="1"/>
    </xf>
    <xf numFmtId="0" fontId="3" fillId="0" borderId="20" xfId="33" applyNumberFormat="1" applyFont="1" applyFill="1" applyBorder="1" applyAlignment="1">
      <alignment horizontal="left" vertical="top" wrapText="1" readingOrder="1"/>
      <protection/>
    </xf>
    <xf numFmtId="0" fontId="56" fillId="0" borderId="25" xfId="33" applyNumberFormat="1" applyFont="1" applyFill="1" applyBorder="1" applyAlignment="1">
      <alignment horizontal="left" vertical="top" wrapText="1" readingOrder="1"/>
      <protection/>
    </xf>
    <xf numFmtId="0" fontId="56" fillId="0" borderId="26" xfId="33" applyNumberFormat="1" applyFont="1" applyFill="1" applyBorder="1" applyAlignment="1">
      <alignment horizontal="center" vertical="center" wrapText="1" readingOrder="1"/>
      <protection/>
    </xf>
    <xf numFmtId="189" fontId="56" fillId="0" borderId="27" xfId="66" applyNumberFormat="1" applyFont="1" applyFill="1" applyBorder="1" applyAlignment="1">
      <alignment horizontal="right" vertical="center" wrapText="1" readingOrder="1"/>
    </xf>
    <xf numFmtId="0" fontId="3" fillId="0" borderId="15" xfId="62" applyFont="1" applyFill="1" applyBorder="1" applyAlignment="1">
      <alignment horizontal="center" wrapText="1"/>
      <protection/>
    </xf>
    <xf numFmtId="0" fontId="3" fillId="0" borderId="16" xfId="62" applyFont="1" applyFill="1" applyBorder="1" applyAlignment="1">
      <alignment horizontal="center" wrapText="1"/>
      <protection/>
    </xf>
    <xf numFmtId="0" fontId="3" fillId="0" borderId="17" xfId="62" applyFont="1" applyFill="1" applyBorder="1" applyAlignment="1">
      <alignment horizontal="center" wrapText="1"/>
      <protection/>
    </xf>
    <xf numFmtId="0" fontId="3" fillId="0" borderId="11" xfId="62" applyFont="1" applyFill="1" applyBorder="1" applyAlignment="1">
      <alignment horizontal="center" wrapText="1"/>
      <protection/>
    </xf>
    <xf numFmtId="169" fontId="3" fillId="0" borderId="12" xfId="62" applyNumberFormat="1" applyFont="1" applyBorder="1" applyAlignment="1">
      <alignment horizontal="center" wrapText="1"/>
      <protection/>
    </xf>
    <xf numFmtId="169" fontId="0" fillId="0" borderId="12" xfId="62" applyNumberFormat="1" applyFont="1" applyBorder="1" applyAlignment="1">
      <alignment horizontal="center" wrapText="1"/>
      <protection/>
    </xf>
    <xf numFmtId="0" fontId="3" fillId="0" borderId="11" xfId="62" applyFont="1" applyFill="1" applyBorder="1" applyAlignment="1">
      <alignment horizontal="left" wrapText="1"/>
      <protection/>
    </xf>
    <xf numFmtId="0" fontId="3" fillId="0" borderId="13" xfId="62" applyFont="1" applyFill="1" applyBorder="1" applyAlignment="1">
      <alignment horizontal="left" wrapText="1"/>
      <protection/>
    </xf>
    <xf numFmtId="169" fontId="3" fillId="0" borderId="14" xfId="62" applyNumberFormat="1" applyFont="1" applyBorder="1" applyAlignment="1">
      <alignment horizontal="center" wrapText="1"/>
      <protection/>
    </xf>
    <xf numFmtId="169" fontId="3" fillId="0" borderId="19" xfId="62" applyNumberFormat="1" applyFont="1" applyBorder="1" applyAlignment="1">
      <alignment horizontal="center" wrapText="1"/>
      <protection/>
    </xf>
    <xf numFmtId="1" fontId="3" fillId="0" borderId="0" xfId="0" applyNumberFormat="1" applyFont="1" applyFill="1" applyAlignment="1">
      <alignment vertical="center"/>
    </xf>
    <xf numFmtId="169" fontId="3" fillId="0" borderId="19" xfId="0" applyNumberFormat="1" applyFont="1" applyBorder="1" applyAlignment="1">
      <alignment horizontal="center"/>
    </xf>
    <xf numFmtId="169" fontId="3" fillId="0" borderId="14" xfId="0" applyNumberFormat="1" applyFont="1" applyBorder="1" applyAlignment="1">
      <alignment horizontal="center"/>
    </xf>
    <xf numFmtId="0" fontId="56" fillId="0" borderId="10" xfId="33" applyNumberFormat="1" applyFont="1" applyFill="1" applyBorder="1" applyAlignment="1">
      <alignment horizontal="center" vertical="center" wrapText="1" readingOrder="1"/>
      <protection/>
    </xf>
    <xf numFmtId="189" fontId="56" fillId="0" borderId="10" xfId="66" applyNumberFormat="1" applyFont="1" applyFill="1" applyBorder="1" applyAlignment="1">
      <alignment horizontal="right" vertical="center" wrapText="1" readingOrder="1"/>
    </xf>
    <xf numFmtId="49" fontId="56" fillId="0" borderId="10" xfId="33" applyNumberFormat="1" applyFont="1" applyFill="1" applyBorder="1" applyAlignment="1">
      <alignment horizontal="center" vertical="center" wrapText="1" readingOrder="1"/>
      <protection/>
    </xf>
    <xf numFmtId="189" fontId="3" fillId="0" borderId="10" xfId="66" applyNumberFormat="1" applyFont="1" applyFill="1" applyBorder="1" applyAlignment="1">
      <alignment horizontal="right" vertical="center" wrapText="1" readingOrder="1"/>
    </xf>
    <xf numFmtId="0" fontId="3" fillId="0" borderId="10" xfId="33" applyNumberFormat="1" applyFont="1" applyFill="1" applyBorder="1" applyAlignment="1">
      <alignment horizontal="center" vertical="center" wrapText="1" readingOrder="1"/>
      <protection/>
    </xf>
    <xf numFmtId="0" fontId="56" fillId="0" borderId="12" xfId="33" applyNumberFormat="1" applyFont="1" applyFill="1" applyBorder="1" applyAlignment="1">
      <alignment horizontal="center" vertical="center" wrapText="1" readingOrder="1"/>
      <protection/>
    </xf>
    <xf numFmtId="189" fontId="56" fillId="0" borderId="12" xfId="66" applyNumberFormat="1" applyFont="1" applyFill="1" applyBorder="1" applyAlignment="1">
      <alignment horizontal="right" vertical="center" wrapText="1" readingOrder="1"/>
    </xf>
    <xf numFmtId="189" fontId="3" fillId="0" borderId="12" xfId="66" applyNumberFormat="1" applyFont="1" applyFill="1" applyBorder="1" applyAlignment="1">
      <alignment horizontal="right" vertical="center" wrapText="1" readingOrder="1"/>
    </xf>
    <xf numFmtId="0" fontId="56" fillId="0" borderId="13" xfId="33" applyNumberFormat="1" applyFont="1" applyFill="1" applyBorder="1" applyAlignment="1">
      <alignment horizontal="left" vertical="top" wrapText="1" readingOrder="1"/>
      <protection/>
    </xf>
    <xf numFmtId="0" fontId="56" fillId="0" borderId="14" xfId="33" applyNumberFormat="1" applyFont="1" applyFill="1" applyBorder="1" applyAlignment="1">
      <alignment horizontal="center" vertical="center" wrapText="1" readingOrder="1"/>
      <protection/>
    </xf>
    <xf numFmtId="189" fontId="56" fillId="0" borderId="14" xfId="66" applyNumberFormat="1" applyFont="1" applyFill="1" applyBorder="1" applyAlignment="1">
      <alignment horizontal="right" vertical="center" wrapText="1" readingOrder="1"/>
    </xf>
    <xf numFmtId="189" fontId="56" fillId="0" borderId="19" xfId="66" applyNumberFormat="1" applyFont="1" applyFill="1" applyBorder="1" applyAlignment="1">
      <alignment horizontal="right" vertical="center" wrapText="1" readingOrder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/>
    </xf>
    <xf numFmtId="1" fontId="3" fillId="0" borderId="0" xfId="0" applyNumberFormat="1" applyFont="1" applyFill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17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" fontId="3" fillId="0" borderId="16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49" fontId="3" fillId="0" borderId="16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3" fontId="3" fillId="0" borderId="16" xfId="0" applyNumberFormat="1" applyFont="1" applyFill="1" applyBorder="1" applyAlignment="1">
      <alignment horizontal="center" wrapText="1"/>
    </xf>
    <xf numFmtId="3" fontId="3" fillId="0" borderId="17" xfId="0" applyNumberFormat="1" applyFont="1" applyFill="1" applyBorder="1" applyAlignment="1">
      <alignment horizontal="center" wrapText="1"/>
    </xf>
    <xf numFmtId="0" fontId="56" fillId="0" borderId="0" xfId="33" applyNumberFormat="1" applyFont="1" applyFill="1" applyBorder="1" applyAlignment="1">
      <alignment horizontal="center" vertical="top" wrapText="1" readingOrder="1"/>
      <protection/>
    </xf>
    <xf numFmtId="0" fontId="56" fillId="0" borderId="15" xfId="33" applyNumberFormat="1" applyFont="1" applyFill="1" applyBorder="1" applyAlignment="1">
      <alignment horizontal="center" vertical="center" wrapText="1" readingOrder="1"/>
      <protection/>
    </xf>
    <xf numFmtId="0" fontId="56" fillId="0" borderId="11" xfId="33" applyNumberFormat="1" applyFont="1" applyFill="1" applyBorder="1" applyAlignment="1">
      <alignment horizontal="center" vertical="center" wrapText="1" readingOrder="1"/>
      <protection/>
    </xf>
    <xf numFmtId="0" fontId="56" fillId="0" borderId="16" xfId="33" applyNumberFormat="1" applyFont="1" applyFill="1" applyBorder="1" applyAlignment="1">
      <alignment horizontal="center" vertical="center" wrapText="1" readingOrder="1"/>
      <protection/>
    </xf>
    <xf numFmtId="0" fontId="56" fillId="0" borderId="10" xfId="33" applyNumberFormat="1" applyFont="1" applyFill="1" applyBorder="1" applyAlignment="1">
      <alignment horizontal="center" vertical="center" wrapText="1" readingOrder="1"/>
      <protection/>
    </xf>
    <xf numFmtId="0" fontId="56" fillId="0" borderId="17" xfId="33" applyNumberFormat="1" applyFont="1" applyFill="1" applyBorder="1" applyAlignment="1">
      <alignment horizontal="center" vertical="center" wrapText="1" readingOrder="1"/>
      <protection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wrapText="1"/>
    </xf>
    <xf numFmtId="0" fontId="3" fillId="0" borderId="16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0" fillId="0" borderId="0" xfId="0" applyAlignment="1">
      <alignment/>
    </xf>
    <xf numFmtId="0" fontId="3" fillId="0" borderId="16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0" fillId="0" borderId="12" xfId="0" applyBorder="1" applyAlignment="1">
      <alignment wrapText="1"/>
    </xf>
    <xf numFmtId="0" fontId="3" fillId="0" borderId="14" xfId="0" applyFont="1" applyBorder="1" applyAlignment="1">
      <alignment wrapText="1"/>
    </xf>
    <xf numFmtId="0" fontId="0" fillId="0" borderId="19" xfId="0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11" fillId="0" borderId="0" xfId="0" applyFont="1" applyAlignment="1">
      <alignment horizontal="center" wrapText="1"/>
    </xf>
    <xf numFmtId="0" fontId="3" fillId="0" borderId="12" xfId="0" applyFont="1" applyFill="1" applyBorder="1" applyAlignment="1">
      <alignment horizontal="center"/>
    </xf>
    <xf numFmtId="0" fontId="56" fillId="0" borderId="10" xfId="0" applyFont="1" applyBorder="1" applyAlignment="1">
      <alignment horizontal="left" wrapText="1"/>
    </xf>
    <xf numFmtId="0" fontId="56" fillId="0" borderId="12" xfId="0" applyFont="1" applyBorder="1" applyAlignment="1">
      <alignment horizontal="left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14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55" applyFont="1" applyFill="1" applyAlignment="1">
      <alignment horizontal="center" wrapText="1"/>
      <protection/>
    </xf>
    <xf numFmtId="0" fontId="3" fillId="0" borderId="0" xfId="55" applyFont="1">
      <alignment/>
      <protection/>
    </xf>
    <xf numFmtId="0" fontId="0" fillId="0" borderId="0" xfId="0" applyAlignment="1">
      <alignment horizontal="center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программа мун.заимств.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PageLayoutView="0" workbookViewId="0" topLeftCell="A7">
      <selection activeCell="A6" sqref="A6:IV6"/>
    </sheetView>
  </sheetViews>
  <sheetFormatPr defaultColWidth="9.00390625" defaultRowHeight="12.75"/>
  <cols>
    <col min="1" max="1" width="56.625" style="192" customWidth="1"/>
    <col min="2" max="2" width="29.125" style="192" customWidth="1"/>
    <col min="3" max="3" width="21.875" style="192" customWidth="1"/>
    <col min="4" max="16384" width="9.125" style="192" customWidth="1"/>
  </cols>
  <sheetData>
    <row r="1" spans="1:4" ht="15.75">
      <c r="A1" s="38"/>
      <c r="B1" s="21"/>
      <c r="C1" s="21" t="s">
        <v>232</v>
      </c>
      <c r="D1" s="5"/>
    </row>
    <row r="2" spans="1:4" ht="15.75">
      <c r="A2" s="38"/>
      <c r="B2" s="21"/>
      <c r="C2" s="1" t="s">
        <v>407</v>
      </c>
      <c r="D2" s="167"/>
    </row>
    <row r="3" spans="1:4" ht="78.75">
      <c r="A3" s="38"/>
      <c r="B3" s="21"/>
      <c r="C3" s="27" t="s">
        <v>483</v>
      </c>
      <c r="D3" s="167"/>
    </row>
    <row r="4" spans="1:4" ht="110.25">
      <c r="A4" s="38"/>
      <c r="B4" s="21"/>
      <c r="C4" s="27" t="s">
        <v>505</v>
      </c>
      <c r="D4" s="5"/>
    </row>
    <row r="5" spans="1:3" ht="15.75">
      <c r="A5" s="38"/>
      <c r="B5" s="21"/>
      <c r="C5" s="1" t="s">
        <v>489</v>
      </c>
    </row>
    <row r="6" spans="1:3" ht="15.75">
      <c r="A6" s="277" t="s">
        <v>408</v>
      </c>
      <c r="B6" s="278"/>
      <c r="C6" s="278"/>
    </row>
    <row r="7" spans="1:3" ht="15.75">
      <c r="A7" s="277" t="s">
        <v>409</v>
      </c>
      <c r="B7" s="278"/>
      <c r="C7" s="278"/>
    </row>
    <row r="8" spans="1:3" ht="15.75">
      <c r="A8" s="279" t="s">
        <v>504</v>
      </c>
      <c r="B8" s="279"/>
      <c r="C8" s="279"/>
    </row>
    <row r="9" spans="1:3" ht="16.5" thickBot="1">
      <c r="A9" s="193"/>
      <c r="B9" s="193"/>
      <c r="C9" s="22" t="s">
        <v>410</v>
      </c>
    </row>
    <row r="10" spans="1:3" ht="15.75" customHeight="1">
      <c r="A10" s="280" t="s">
        <v>411</v>
      </c>
      <c r="B10" s="282" t="s">
        <v>412</v>
      </c>
      <c r="C10" s="194" t="s">
        <v>413</v>
      </c>
    </row>
    <row r="11" spans="1:3" ht="15.75">
      <c r="A11" s="281"/>
      <c r="B11" s="283"/>
      <c r="C11" s="196" t="s">
        <v>414</v>
      </c>
    </row>
    <row r="12" spans="1:3" ht="15.75">
      <c r="A12" s="23" t="s">
        <v>415</v>
      </c>
      <c r="B12" s="195" t="s">
        <v>416</v>
      </c>
      <c r="C12" s="196"/>
    </row>
    <row r="13" spans="1:3" ht="31.5">
      <c r="A13" s="197" t="s">
        <v>417</v>
      </c>
      <c r="B13" s="198" t="s">
        <v>418</v>
      </c>
      <c r="C13" s="196">
        <v>100</v>
      </c>
    </row>
    <row r="14" spans="1:3" ht="16.5" thickBot="1">
      <c r="A14" s="199" t="s">
        <v>419</v>
      </c>
      <c r="B14" s="200" t="s">
        <v>420</v>
      </c>
      <c r="C14" s="201">
        <v>100</v>
      </c>
    </row>
    <row r="15" spans="1:3" ht="15.75">
      <c r="A15" s="284"/>
      <c r="B15" s="285"/>
      <c r="C15" s="285"/>
    </row>
    <row r="16" spans="1:3" ht="15.75">
      <c r="A16" s="1" t="s">
        <v>33</v>
      </c>
      <c r="B16" s="25"/>
      <c r="C16" s="25" t="s">
        <v>37</v>
      </c>
    </row>
    <row r="17" spans="1:3" ht="15.75">
      <c r="A17" s="25"/>
      <c r="B17" s="25"/>
      <c r="C17" s="25"/>
    </row>
    <row r="18" spans="1:3" ht="15.75">
      <c r="A18" s="25"/>
      <c r="B18" s="26"/>
      <c r="C18" s="25"/>
    </row>
    <row r="19" spans="1:3" ht="15.75">
      <c r="A19" s="25"/>
      <c r="B19" s="25"/>
      <c r="C19" s="25"/>
    </row>
    <row r="20" spans="1:3" ht="15.75">
      <c r="A20" s="25"/>
      <c r="B20" s="26"/>
      <c r="C20" s="25"/>
    </row>
  </sheetData>
  <sheetProtection selectLockedCells="1" selectUnlockedCells="1"/>
  <mergeCells count="6">
    <mergeCell ref="A6:C6"/>
    <mergeCell ref="A7:C7"/>
    <mergeCell ref="A8:C8"/>
    <mergeCell ref="A10:A11"/>
    <mergeCell ref="B10:B11"/>
    <mergeCell ref="A15:C15"/>
  </mergeCells>
  <printOptions/>
  <pageMargins left="0.7874015748031497" right="0.3937007874015748" top="0.7874015748031497" bottom="0.7874015748031497" header="0" footer="0.3937007874015748"/>
  <pageSetup fitToHeight="0" fitToWidth="1"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3"/>
  <sheetViews>
    <sheetView zoomScalePageLayoutView="0" workbookViewId="0" topLeftCell="A4">
      <selection activeCell="A6" sqref="A6:IV6"/>
    </sheetView>
  </sheetViews>
  <sheetFormatPr defaultColWidth="9.00390625" defaultRowHeight="12.75"/>
  <cols>
    <col min="1" max="1" width="10.125" style="25" customWidth="1"/>
    <col min="2" max="2" width="26.75390625" style="25" customWidth="1"/>
    <col min="3" max="3" width="24.625" style="25" customWidth="1"/>
    <col min="4" max="4" width="37.125" style="25" customWidth="1"/>
    <col min="5" max="5" width="21.75390625" style="1" customWidth="1"/>
    <col min="6" max="6" width="4.00390625" style="25" customWidth="1"/>
    <col min="7" max="16384" width="9.125" style="25" customWidth="1"/>
  </cols>
  <sheetData>
    <row r="1" spans="4:5" ht="15.75">
      <c r="D1" s="26"/>
      <c r="E1" s="21" t="s">
        <v>232</v>
      </c>
    </row>
    <row r="2" spans="3:5" ht="15.75">
      <c r="C2" s="28"/>
      <c r="D2" s="22"/>
      <c r="E2" s="1" t="s">
        <v>534</v>
      </c>
    </row>
    <row r="3" spans="3:5" ht="78.75">
      <c r="C3" s="28"/>
      <c r="D3" s="126"/>
      <c r="E3" s="27" t="s">
        <v>483</v>
      </c>
    </row>
    <row r="4" spans="3:5" ht="110.25">
      <c r="C4" s="28"/>
      <c r="D4" s="27"/>
      <c r="E4" s="27" t="s">
        <v>505</v>
      </c>
    </row>
    <row r="5" spans="3:5" ht="15.75">
      <c r="C5" s="28"/>
      <c r="D5" s="1"/>
      <c r="E5" s="1" t="s">
        <v>421</v>
      </c>
    </row>
    <row r="6" spans="1:5" ht="15.75" customHeight="1">
      <c r="A6" s="294" t="s">
        <v>422</v>
      </c>
      <c r="B6" s="315"/>
      <c r="C6" s="315"/>
      <c r="D6" s="315"/>
      <c r="E6" s="315"/>
    </row>
    <row r="7" spans="2:5" ht="16.5" thickBot="1">
      <c r="B7" s="294" t="s">
        <v>335</v>
      </c>
      <c r="C7" s="294"/>
      <c r="D7" s="294"/>
      <c r="E7" s="294"/>
    </row>
    <row r="8" spans="1:5" ht="94.5">
      <c r="A8" s="202" t="s">
        <v>423</v>
      </c>
      <c r="B8" s="203" t="s">
        <v>424</v>
      </c>
      <c r="C8" s="316" t="s">
        <v>412</v>
      </c>
      <c r="D8" s="316"/>
      <c r="E8" s="317"/>
    </row>
    <row r="9" spans="1:5" ht="28.5" customHeight="1">
      <c r="A9" s="318">
        <v>903</v>
      </c>
      <c r="B9" s="320" t="s">
        <v>132</v>
      </c>
      <c r="C9" s="204" t="s">
        <v>425</v>
      </c>
      <c r="D9" s="322" t="s">
        <v>14</v>
      </c>
      <c r="E9" s="323"/>
    </row>
    <row r="10" spans="1:5" ht="45" customHeight="1" thickBot="1">
      <c r="A10" s="319"/>
      <c r="B10" s="321"/>
      <c r="C10" s="205" t="s">
        <v>426</v>
      </c>
      <c r="D10" s="324" t="s">
        <v>427</v>
      </c>
      <c r="E10" s="325"/>
    </row>
    <row r="11" ht="15.75">
      <c r="E11" s="206"/>
    </row>
    <row r="12" spans="2:5" ht="15.75">
      <c r="B12" s="186" t="s">
        <v>428</v>
      </c>
      <c r="D12" s="12"/>
      <c r="E12" s="206"/>
    </row>
    <row r="13" ht="15.75">
      <c r="E13" s="207"/>
    </row>
    <row r="14" ht="15.75">
      <c r="E14" s="206"/>
    </row>
    <row r="15" ht="15.75">
      <c r="E15" s="206"/>
    </row>
    <row r="16" ht="15.75">
      <c r="E16" s="206"/>
    </row>
    <row r="17" ht="15.75">
      <c r="E17" s="206"/>
    </row>
    <row r="18" ht="15.75">
      <c r="E18" s="207"/>
    </row>
    <row r="19" ht="15.75">
      <c r="E19" s="206"/>
    </row>
    <row r="20" ht="15.75">
      <c r="E20" s="206"/>
    </row>
    <row r="21" ht="15.75">
      <c r="E21" s="206"/>
    </row>
    <row r="22" ht="15.75">
      <c r="E22" s="207"/>
    </row>
    <row r="23" ht="15.75">
      <c r="E23" s="206"/>
    </row>
    <row r="24" ht="15.75">
      <c r="E24" s="206"/>
    </row>
    <row r="25" ht="15.75">
      <c r="E25" s="206"/>
    </row>
    <row r="26" ht="15.75">
      <c r="E26" s="207"/>
    </row>
    <row r="27" ht="15.75">
      <c r="E27" s="206"/>
    </row>
    <row r="28" ht="15.75">
      <c r="E28" s="206"/>
    </row>
    <row r="29" ht="15.75">
      <c r="E29" s="206"/>
    </row>
    <row r="30" ht="15.75">
      <c r="E30" s="206"/>
    </row>
    <row r="31" ht="15.75">
      <c r="E31" s="206"/>
    </row>
    <row r="32" ht="15.75">
      <c r="E32" s="206"/>
    </row>
    <row r="33" ht="15.75">
      <c r="E33" s="206"/>
    </row>
    <row r="34" ht="15.75">
      <c r="E34" s="207"/>
    </row>
    <row r="35" ht="15.75">
      <c r="E35" s="206"/>
    </row>
    <row r="36" ht="15.75">
      <c r="E36" s="206"/>
    </row>
    <row r="37" ht="15.75">
      <c r="E37" s="206"/>
    </row>
    <row r="38" ht="15.75">
      <c r="E38" s="207"/>
    </row>
    <row r="39" ht="15.75">
      <c r="E39" s="206"/>
    </row>
    <row r="40" ht="15.75">
      <c r="E40" s="207"/>
    </row>
    <row r="41" ht="15.75">
      <c r="E41" s="206"/>
    </row>
    <row r="42" ht="15.75">
      <c r="E42" s="206"/>
    </row>
    <row r="43" ht="15.75">
      <c r="E43" s="206"/>
    </row>
    <row r="44" ht="15.75">
      <c r="E44" s="206"/>
    </row>
    <row r="45" ht="15.75">
      <c r="E45" s="207"/>
    </row>
    <row r="46" ht="15.75">
      <c r="E46" s="206"/>
    </row>
    <row r="47" ht="15.75">
      <c r="E47" s="206"/>
    </row>
    <row r="48" ht="15.75">
      <c r="E48" s="206"/>
    </row>
    <row r="49" ht="15.75">
      <c r="E49" s="207"/>
    </row>
    <row r="50" ht="15.75">
      <c r="E50" s="206"/>
    </row>
    <row r="51" ht="15.75">
      <c r="E51" s="206"/>
    </row>
    <row r="52" ht="15.75">
      <c r="E52" s="206"/>
    </row>
    <row r="53" ht="15.75">
      <c r="E53" s="207"/>
    </row>
    <row r="54" ht="15.75">
      <c r="E54" s="208"/>
    </row>
    <row r="55" ht="15.75">
      <c r="E55" s="208"/>
    </row>
    <row r="56" ht="15.75">
      <c r="E56" s="209"/>
    </row>
    <row r="57" ht="15.75">
      <c r="E57" s="208"/>
    </row>
    <row r="58" ht="15.75">
      <c r="E58" s="208"/>
    </row>
    <row r="59" ht="15.75">
      <c r="E59" s="206"/>
    </row>
    <row r="60" ht="15.75">
      <c r="E60" s="207"/>
    </row>
    <row r="61" ht="15.75">
      <c r="E61" s="208"/>
    </row>
    <row r="62" ht="15.75">
      <c r="E62" s="208"/>
    </row>
    <row r="63" ht="15.75">
      <c r="E63" s="208"/>
    </row>
    <row r="64" ht="15.75">
      <c r="E64" s="208"/>
    </row>
    <row r="65" ht="15.75">
      <c r="E65" s="208"/>
    </row>
    <row r="66" ht="15.75">
      <c r="E66" s="208"/>
    </row>
    <row r="67" ht="15.75">
      <c r="E67" s="208"/>
    </row>
    <row r="68" ht="15.75">
      <c r="E68" s="207"/>
    </row>
    <row r="69" ht="15.75">
      <c r="E69" s="208"/>
    </row>
    <row r="70" ht="15.75">
      <c r="E70" s="208"/>
    </row>
    <row r="71" ht="15.75">
      <c r="E71" s="208"/>
    </row>
    <row r="72" ht="15.75">
      <c r="E72" s="208"/>
    </row>
    <row r="73" ht="15.75">
      <c r="E73" s="208"/>
    </row>
    <row r="74" ht="15.75">
      <c r="E74" s="208"/>
    </row>
    <row r="75" ht="15.75">
      <c r="E75" s="207"/>
    </row>
    <row r="76" ht="15.75">
      <c r="E76" s="208"/>
    </row>
    <row r="77" ht="15.75">
      <c r="E77" s="208"/>
    </row>
    <row r="78" ht="15.75">
      <c r="E78" s="208"/>
    </row>
    <row r="79" ht="15.75">
      <c r="E79" s="208"/>
    </row>
    <row r="80" ht="15.75">
      <c r="E80" s="209"/>
    </row>
    <row r="81" ht="15.75">
      <c r="E81" s="206"/>
    </row>
    <row r="82" ht="15.75">
      <c r="E82" s="208"/>
    </row>
    <row r="83" ht="15.75">
      <c r="E83" s="208"/>
    </row>
    <row r="84" ht="15.75">
      <c r="E84" s="208"/>
    </row>
    <row r="85" ht="15.75">
      <c r="E85" s="206"/>
    </row>
    <row r="86" ht="15.75">
      <c r="E86" s="206"/>
    </row>
    <row r="87" ht="15.75">
      <c r="E87" s="206"/>
    </row>
    <row r="88" ht="15.75">
      <c r="E88" s="209"/>
    </row>
    <row r="89" ht="15.75">
      <c r="E89" s="209"/>
    </row>
    <row r="90" ht="15.75">
      <c r="E90" s="208"/>
    </row>
    <row r="91" ht="15.75">
      <c r="E91" s="206"/>
    </row>
    <row r="92" ht="15.75">
      <c r="E92" s="206"/>
    </row>
    <row r="93" ht="15.75">
      <c r="E93" s="206"/>
    </row>
    <row r="94" ht="15.75">
      <c r="E94" s="206"/>
    </row>
    <row r="95" ht="15.75">
      <c r="E95" s="206"/>
    </row>
    <row r="96" ht="15.75">
      <c r="E96" s="206"/>
    </row>
    <row r="97" ht="15.75">
      <c r="E97" s="208"/>
    </row>
    <row r="98" ht="15.75">
      <c r="E98" s="206"/>
    </row>
    <row r="99" ht="15.75">
      <c r="E99" s="207"/>
    </row>
    <row r="100" ht="15.75">
      <c r="E100" s="206"/>
    </row>
    <row r="101" ht="15.75">
      <c r="E101" s="206"/>
    </row>
    <row r="102" ht="15.75">
      <c r="E102" s="206"/>
    </row>
    <row r="103" ht="15.75">
      <c r="E103" s="209"/>
    </row>
    <row r="104" ht="15.75">
      <c r="E104" s="208"/>
    </row>
    <row r="105" ht="15.75">
      <c r="E105" s="206"/>
    </row>
    <row r="106" ht="15.75">
      <c r="E106" s="206"/>
    </row>
    <row r="107" ht="15.75">
      <c r="E107" s="206"/>
    </row>
    <row r="108" ht="15.75">
      <c r="E108" s="206"/>
    </row>
    <row r="109" ht="15.75">
      <c r="E109" s="206"/>
    </row>
    <row r="110" ht="15.75">
      <c r="E110" s="207"/>
    </row>
    <row r="111" ht="15.75">
      <c r="E111" s="206"/>
    </row>
    <row r="112" ht="15.75">
      <c r="E112" s="206"/>
    </row>
    <row r="113" ht="15.75">
      <c r="E113" s="206"/>
    </row>
    <row r="114" ht="15.75">
      <c r="E114" s="207"/>
    </row>
    <row r="115" ht="15.75">
      <c r="E115" s="206"/>
    </row>
    <row r="116" ht="15.75">
      <c r="E116" s="206"/>
    </row>
    <row r="117" ht="15.75">
      <c r="E117" s="206"/>
    </row>
    <row r="118" ht="15.75">
      <c r="E118" s="207"/>
    </row>
    <row r="119" ht="15.75">
      <c r="E119" s="206"/>
    </row>
    <row r="120" ht="15.75">
      <c r="E120" s="206"/>
    </row>
    <row r="121" ht="15.75">
      <c r="E121" s="206"/>
    </row>
    <row r="122" ht="15.75">
      <c r="E122" s="206"/>
    </row>
    <row r="123" ht="15.75">
      <c r="E123" s="207"/>
    </row>
    <row r="124" ht="15.75">
      <c r="E124" s="206"/>
    </row>
    <row r="125" ht="15.75">
      <c r="E125" s="206"/>
    </row>
    <row r="126" ht="15.75">
      <c r="E126" s="206"/>
    </row>
    <row r="127" ht="15.75">
      <c r="E127" s="207"/>
    </row>
    <row r="128" ht="15.75">
      <c r="E128" s="206"/>
    </row>
    <row r="129" ht="15.75">
      <c r="E129" s="206"/>
    </row>
    <row r="130" ht="15.75">
      <c r="E130" s="69"/>
    </row>
    <row r="131" ht="15.75">
      <c r="E131" s="69"/>
    </row>
    <row r="132" ht="15.75">
      <c r="E132" s="69"/>
    </row>
    <row r="133" ht="15.75">
      <c r="E133" s="69"/>
    </row>
  </sheetData>
  <sheetProtection/>
  <mergeCells count="7">
    <mergeCell ref="A6:E6"/>
    <mergeCell ref="B7:E7"/>
    <mergeCell ref="C8:E8"/>
    <mergeCell ref="A9:A10"/>
    <mergeCell ref="B9:B10"/>
    <mergeCell ref="D9:E9"/>
    <mergeCell ref="D10:E10"/>
  </mergeCells>
  <printOptions/>
  <pageMargins left="0.7480314960629921" right="0.4724409448818898" top="0.984251968503937" bottom="0.984251968503937" header="0.5118110236220472" footer="0.5118110236220472"/>
  <pageSetup fitToHeight="1" fitToWidth="1" horizontalDpi="1200" verticalDpi="1200" orientation="portrait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1"/>
  <sheetViews>
    <sheetView zoomScalePageLayoutView="0" workbookViewId="0" topLeftCell="A37">
      <selection activeCell="I42" sqref="I42"/>
    </sheetView>
  </sheetViews>
  <sheetFormatPr defaultColWidth="9.25390625" defaultRowHeight="12.75"/>
  <cols>
    <col min="1" max="1" width="8.875" style="163" customWidth="1"/>
    <col min="2" max="2" width="24.125" style="163" customWidth="1"/>
    <col min="3" max="3" width="44.00390625" style="163" customWidth="1"/>
    <col min="4" max="4" width="19.75390625" style="25" customWidth="1"/>
    <col min="5" max="16384" width="9.25390625" style="25" customWidth="1"/>
  </cols>
  <sheetData>
    <row r="1" ht="15.75">
      <c r="D1" s="21" t="s">
        <v>232</v>
      </c>
    </row>
    <row r="2" spans="1:4" ht="15.75">
      <c r="A2" s="164"/>
      <c r="B2" s="164"/>
      <c r="C2" s="164"/>
      <c r="D2" s="1" t="s">
        <v>531</v>
      </c>
    </row>
    <row r="3" spans="1:4" ht="78.75" customHeight="1">
      <c r="A3" s="164"/>
      <c r="B3" s="164"/>
      <c r="C3" s="164"/>
      <c r="D3" s="27" t="s">
        <v>483</v>
      </c>
    </row>
    <row r="4" spans="1:4" ht="110.25">
      <c r="A4" s="164"/>
      <c r="B4" s="164"/>
      <c r="C4" s="164"/>
      <c r="D4" s="27" t="s">
        <v>505</v>
      </c>
    </row>
    <row r="5" spans="1:4" ht="15.75">
      <c r="A5" s="164"/>
      <c r="B5" s="164"/>
      <c r="C5" s="164"/>
      <c r="D5" s="27" t="s">
        <v>488</v>
      </c>
    </row>
    <row r="6" spans="1:4" ht="15.75">
      <c r="A6" s="328" t="s">
        <v>334</v>
      </c>
      <c r="B6" s="294"/>
      <c r="C6" s="294"/>
      <c r="D6" s="315"/>
    </row>
    <row r="7" spans="1:4" ht="16.5" thickBot="1">
      <c r="A7" s="328" t="s">
        <v>335</v>
      </c>
      <c r="B7" s="294"/>
      <c r="C7" s="294"/>
      <c r="D7" s="315"/>
    </row>
    <row r="8" spans="1:4" s="163" customFormat="1" ht="63">
      <c r="A8" s="165" t="s">
        <v>336</v>
      </c>
      <c r="B8" s="161" t="s">
        <v>337</v>
      </c>
      <c r="C8" s="291" t="s">
        <v>338</v>
      </c>
      <c r="D8" s="336"/>
    </row>
    <row r="9" spans="1:4" s="128" customFormat="1" ht="20.25" customHeight="1">
      <c r="A9" s="296" t="s">
        <v>132</v>
      </c>
      <c r="B9" s="312"/>
      <c r="C9" s="312"/>
      <c r="D9" s="329"/>
    </row>
    <row r="10" spans="1:4" ht="88.5" customHeight="1">
      <c r="A10" s="182">
        <v>903</v>
      </c>
      <c r="B10" s="178" t="s">
        <v>339</v>
      </c>
      <c r="C10" s="326" t="s">
        <v>291</v>
      </c>
      <c r="D10" s="327"/>
    </row>
    <row r="11" spans="1:4" ht="78" customHeight="1">
      <c r="A11" s="182">
        <v>903</v>
      </c>
      <c r="B11" s="178" t="s">
        <v>340</v>
      </c>
      <c r="C11" s="326" t="s">
        <v>291</v>
      </c>
      <c r="D11" s="327"/>
    </row>
    <row r="12" spans="1:4" ht="79.5" customHeight="1">
      <c r="A12" s="182">
        <v>903</v>
      </c>
      <c r="B12" s="178" t="s">
        <v>341</v>
      </c>
      <c r="C12" s="326" t="s">
        <v>292</v>
      </c>
      <c r="D12" s="327"/>
    </row>
    <row r="13" spans="1:4" ht="87.75" customHeight="1">
      <c r="A13" s="182">
        <v>903</v>
      </c>
      <c r="B13" s="178" t="s">
        <v>342</v>
      </c>
      <c r="C13" s="326" t="s">
        <v>292</v>
      </c>
      <c r="D13" s="327"/>
    </row>
    <row r="14" spans="1:4" ht="83.25" customHeight="1">
      <c r="A14" s="182">
        <v>903</v>
      </c>
      <c r="B14" s="178" t="s">
        <v>390</v>
      </c>
      <c r="C14" s="326" t="s">
        <v>295</v>
      </c>
      <c r="D14" s="327"/>
    </row>
    <row r="15" spans="1:4" ht="91.5" customHeight="1">
      <c r="A15" s="182">
        <v>903</v>
      </c>
      <c r="B15" s="178" t="s">
        <v>391</v>
      </c>
      <c r="C15" s="326" t="s">
        <v>392</v>
      </c>
      <c r="D15" s="327"/>
    </row>
    <row r="16" spans="1:4" ht="83.25" customHeight="1">
      <c r="A16" s="182">
        <v>903</v>
      </c>
      <c r="B16" s="178" t="s">
        <v>351</v>
      </c>
      <c r="C16" s="326" t="s">
        <v>352</v>
      </c>
      <c r="D16" s="327"/>
    </row>
    <row r="17" spans="1:4" ht="30.75" customHeight="1">
      <c r="A17" s="182">
        <v>903</v>
      </c>
      <c r="B17" s="178" t="s">
        <v>353</v>
      </c>
      <c r="C17" s="326" t="s">
        <v>296</v>
      </c>
      <c r="D17" s="327"/>
    </row>
    <row r="18" spans="1:4" ht="30.75" customHeight="1">
      <c r="A18" s="182">
        <v>903</v>
      </c>
      <c r="B18" s="178" t="s">
        <v>532</v>
      </c>
      <c r="C18" s="326" t="s">
        <v>296</v>
      </c>
      <c r="D18" s="327"/>
    </row>
    <row r="19" spans="1:4" ht="83.25" customHeight="1">
      <c r="A19" s="182">
        <v>903</v>
      </c>
      <c r="B19" s="178" t="s">
        <v>354</v>
      </c>
      <c r="C19" s="326" t="s">
        <v>533</v>
      </c>
      <c r="D19" s="327"/>
    </row>
    <row r="20" spans="1:4" ht="97.5" customHeight="1">
      <c r="A20" s="182">
        <v>903</v>
      </c>
      <c r="B20" s="178" t="s">
        <v>355</v>
      </c>
      <c r="C20" s="326" t="s">
        <v>356</v>
      </c>
      <c r="D20" s="327"/>
    </row>
    <row r="21" spans="1:4" ht="96.75" customHeight="1">
      <c r="A21" s="182">
        <v>903</v>
      </c>
      <c r="B21" s="178" t="s">
        <v>357</v>
      </c>
      <c r="C21" s="326" t="s">
        <v>303</v>
      </c>
      <c r="D21" s="327"/>
    </row>
    <row r="22" spans="1:4" ht="79.5" customHeight="1">
      <c r="A22" s="182">
        <v>903</v>
      </c>
      <c r="B22" s="178" t="s">
        <v>358</v>
      </c>
      <c r="C22" s="326" t="s">
        <v>305</v>
      </c>
      <c r="D22" s="327"/>
    </row>
    <row r="23" spans="1:4" ht="57" customHeight="1">
      <c r="A23" s="182">
        <v>903</v>
      </c>
      <c r="B23" s="178" t="s">
        <v>393</v>
      </c>
      <c r="C23" s="326" t="s">
        <v>309</v>
      </c>
      <c r="D23" s="327"/>
    </row>
    <row r="24" spans="1:4" ht="42.75" customHeight="1">
      <c r="A24" s="182">
        <v>903</v>
      </c>
      <c r="B24" s="178" t="s">
        <v>359</v>
      </c>
      <c r="C24" s="326" t="s">
        <v>360</v>
      </c>
      <c r="D24" s="327"/>
    </row>
    <row r="25" spans="1:4" ht="64.5" customHeight="1">
      <c r="A25" s="182">
        <v>903</v>
      </c>
      <c r="B25" s="178" t="s">
        <v>361</v>
      </c>
      <c r="C25" s="326" t="s">
        <v>362</v>
      </c>
      <c r="D25" s="327"/>
    </row>
    <row r="26" spans="1:4" ht="57" customHeight="1">
      <c r="A26" s="182">
        <v>903</v>
      </c>
      <c r="B26" s="178" t="s">
        <v>363</v>
      </c>
      <c r="C26" s="326" t="s">
        <v>313</v>
      </c>
      <c r="D26" s="327"/>
    </row>
    <row r="27" spans="1:4" ht="65.25" customHeight="1">
      <c r="A27" s="182">
        <v>903</v>
      </c>
      <c r="B27" s="178" t="s">
        <v>364</v>
      </c>
      <c r="C27" s="326" t="s">
        <v>365</v>
      </c>
      <c r="D27" s="327"/>
    </row>
    <row r="28" spans="1:4" ht="66" customHeight="1">
      <c r="A28" s="182">
        <v>903</v>
      </c>
      <c r="B28" s="178" t="s">
        <v>366</v>
      </c>
      <c r="C28" s="326" t="s">
        <v>367</v>
      </c>
      <c r="D28" s="327"/>
    </row>
    <row r="29" spans="1:4" ht="36.75" customHeight="1">
      <c r="A29" s="182">
        <v>903</v>
      </c>
      <c r="B29" s="178" t="s">
        <v>368</v>
      </c>
      <c r="C29" s="326" t="s">
        <v>315</v>
      </c>
      <c r="D29" s="327"/>
    </row>
    <row r="30" spans="1:4" ht="25.5" customHeight="1">
      <c r="A30" s="182">
        <v>903</v>
      </c>
      <c r="B30" s="178" t="s">
        <v>369</v>
      </c>
      <c r="C30" s="326" t="s">
        <v>320</v>
      </c>
      <c r="D30" s="327"/>
    </row>
    <row r="31" spans="1:4" ht="39" customHeight="1">
      <c r="A31" s="182">
        <v>903</v>
      </c>
      <c r="B31" s="178" t="s">
        <v>370</v>
      </c>
      <c r="C31" s="330" t="s">
        <v>321</v>
      </c>
      <c r="D31" s="331"/>
    </row>
    <row r="32" spans="1:4" ht="30.75" customHeight="1">
      <c r="A32" s="182">
        <v>903</v>
      </c>
      <c r="B32" s="178" t="s">
        <v>371</v>
      </c>
      <c r="C32" s="330" t="s">
        <v>372</v>
      </c>
      <c r="D32" s="331"/>
    </row>
    <row r="33" spans="1:4" ht="46.5" customHeight="1">
      <c r="A33" s="182">
        <v>903</v>
      </c>
      <c r="B33" s="178" t="s">
        <v>373</v>
      </c>
      <c r="C33" s="330" t="s">
        <v>374</v>
      </c>
      <c r="D33" s="331"/>
    </row>
    <row r="34" spans="1:4" ht="51" customHeight="1">
      <c r="A34" s="182">
        <v>903</v>
      </c>
      <c r="B34" s="178" t="s">
        <v>375</v>
      </c>
      <c r="C34" s="330" t="s">
        <v>376</v>
      </c>
      <c r="D34" s="331"/>
    </row>
    <row r="35" spans="1:4" ht="21" customHeight="1">
      <c r="A35" s="182">
        <v>903</v>
      </c>
      <c r="B35" s="178" t="s">
        <v>377</v>
      </c>
      <c r="C35" s="330" t="s">
        <v>324</v>
      </c>
      <c r="D35" s="331"/>
    </row>
    <row r="36" spans="1:4" ht="48" customHeight="1">
      <c r="A36" s="182">
        <v>903</v>
      </c>
      <c r="B36" s="178" t="s">
        <v>378</v>
      </c>
      <c r="C36" s="330" t="s">
        <v>326</v>
      </c>
      <c r="D36" s="331"/>
    </row>
    <row r="37" spans="1:4" ht="30" customHeight="1">
      <c r="A37" s="182">
        <v>903</v>
      </c>
      <c r="B37" s="178" t="s">
        <v>379</v>
      </c>
      <c r="C37" s="330" t="s">
        <v>330</v>
      </c>
      <c r="D37" s="331"/>
    </row>
    <row r="38" spans="1:4" ht="32.25" customHeight="1">
      <c r="A38" s="182">
        <v>903</v>
      </c>
      <c r="B38" s="178" t="s">
        <v>380</v>
      </c>
      <c r="C38" s="326" t="s">
        <v>381</v>
      </c>
      <c r="D38" s="327"/>
    </row>
    <row r="39" spans="1:4" ht="84.75" customHeight="1">
      <c r="A39" s="182">
        <v>903</v>
      </c>
      <c r="B39" s="178" t="s">
        <v>382</v>
      </c>
      <c r="C39" s="330" t="s">
        <v>383</v>
      </c>
      <c r="D39" s="331"/>
    </row>
    <row r="40" spans="1:4" ht="54" customHeight="1">
      <c r="A40" s="182">
        <v>903</v>
      </c>
      <c r="B40" s="178" t="s">
        <v>384</v>
      </c>
      <c r="C40" s="330" t="s">
        <v>385</v>
      </c>
      <c r="D40" s="331"/>
    </row>
    <row r="41" spans="1:4" ht="41.25" customHeight="1">
      <c r="A41" s="182">
        <v>903</v>
      </c>
      <c r="B41" s="178" t="s">
        <v>386</v>
      </c>
      <c r="C41" s="330" t="s">
        <v>331</v>
      </c>
      <c r="D41" s="331"/>
    </row>
    <row r="42" spans="1:4" ht="93.75" customHeight="1">
      <c r="A42" s="182">
        <v>903</v>
      </c>
      <c r="B42" s="178" t="s">
        <v>387</v>
      </c>
      <c r="C42" s="326" t="s">
        <v>388</v>
      </c>
      <c r="D42" s="327"/>
    </row>
    <row r="43" spans="1:4" ht="54" customHeight="1" thickBot="1">
      <c r="A43" s="183">
        <v>903</v>
      </c>
      <c r="B43" s="184" t="s">
        <v>481</v>
      </c>
      <c r="C43" s="334" t="s">
        <v>482</v>
      </c>
      <c r="D43" s="335"/>
    </row>
    <row r="44" spans="1:4" ht="15.75">
      <c r="A44" s="179"/>
      <c r="B44" s="180"/>
      <c r="C44" s="181"/>
      <c r="D44" s="181"/>
    </row>
    <row r="45" spans="1:4" ht="15.75">
      <c r="A45" s="179"/>
      <c r="B45" s="180"/>
      <c r="C45" s="181"/>
      <c r="D45" s="181"/>
    </row>
    <row r="46" spans="1:4" ht="15.75">
      <c r="A46" s="332" t="s">
        <v>389</v>
      </c>
      <c r="B46" s="332"/>
      <c r="C46" s="332"/>
      <c r="D46" s="333"/>
    </row>
    <row r="98" s="163" customFormat="1" ht="15.75">
      <c r="D98" s="25"/>
    </row>
    <row r="141" s="163" customFormat="1" ht="15.75">
      <c r="D141" s="25"/>
    </row>
  </sheetData>
  <sheetProtection/>
  <mergeCells count="39">
    <mergeCell ref="C30:D30"/>
    <mergeCell ref="C31:D31"/>
    <mergeCell ref="C27:D27"/>
    <mergeCell ref="C8:D8"/>
    <mergeCell ref="C10:D10"/>
    <mergeCell ref="C11:D11"/>
    <mergeCell ref="C12:D12"/>
    <mergeCell ref="C13:D13"/>
    <mergeCell ref="C18:D18"/>
    <mergeCell ref="A46:D46"/>
    <mergeCell ref="C39:D39"/>
    <mergeCell ref="C40:D40"/>
    <mergeCell ref="C41:D41"/>
    <mergeCell ref="C43:D43"/>
    <mergeCell ref="C34:D34"/>
    <mergeCell ref="C35:D35"/>
    <mergeCell ref="C36:D36"/>
    <mergeCell ref="C37:D37"/>
    <mergeCell ref="C38:D38"/>
    <mergeCell ref="C33:D33"/>
    <mergeCell ref="C25:D25"/>
    <mergeCell ref="C17:D17"/>
    <mergeCell ref="C19:D19"/>
    <mergeCell ref="C20:D20"/>
    <mergeCell ref="C23:D23"/>
    <mergeCell ref="C26:D26"/>
    <mergeCell ref="C24:D24"/>
    <mergeCell ref="C28:D28"/>
    <mergeCell ref="C29:D29"/>
    <mergeCell ref="C42:D42"/>
    <mergeCell ref="A6:D6"/>
    <mergeCell ref="A7:D7"/>
    <mergeCell ref="A9:D9"/>
    <mergeCell ref="C16:D16"/>
    <mergeCell ref="C21:D21"/>
    <mergeCell ref="C22:D22"/>
    <mergeCell ref="C14:D14"/>
    <mergeCell ref="C15:D15"/>
    <mergeCell ref="C32:D32"/>
  </mergeCells>
  <printOptions/>
  <pageMargins left="0.7874015748031497" right="0.1968503937007874" top="0.3937007874015748" bottom="0.3937007874015748" header="0" footer="0"/>
  <pageSetup fitToHeight="3" fitToWidth="1" horizontalDpi="600" verticalDpi="600" orientation="portrait" paperSize="9" scale="88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90"/>
  <sheetViews>
    <sheetView zoomScalePageLayoutView="0" workbookViewId="0" topLeftCell="A7">
      <selection activeCell="D13" sqref="D13"/>
    </sheetView>
  </sheetViews>
  <sheetFormatPr defaultColWidth="9.00390625" defaultRowHeight="12.75"/>
  <cols>
    <col min="1" max="1" width="62.625" style="169" customWidth="1"/>
    <col min="2" max="2" width="18.625" style="169" customWidth="1"/>
    <col min="3" max="3" width="13.375" style="169" customWidth="1"/>
    <col min="4" max="4" width="13.625" style="169" customWidth="1"/>
    <col min="5" max="5" width="20.625" style="169" customWidth="1"/>
    <col min="6" max="6" width="12.25390625" style="169" customWidth="1"/>
    <col min="7" max="7" width="11.625" style="169" bestFit="1" customWidth="1"/>
    <col min="8" max="16384" width="9.125" style="169" customWidth="1"/>
  </cols>
  <sheetData>
    <row r="1" spans="2:5" ht="15.75">
      <c r="B1" s="5"/>
      <c r="E1" s="21" t="s">
        <v>232</v>
      </c>
    </row>
    <row r="2" spans="1:5" ht="15.75">
      <c r="A2" s="166"/>
      <c r="B2" s="167"/>
      <c r="E2" s="1" t="s">
        <v>528</v>
      </c>
    </row>
    <row r="3" spans="1:5" ht="84.75" customHeight="1">
      <c r="A3" s="166"/>
      <c r="B3" s="167"/>
      <c r="E3" s="27" t="s">
        <v>483</v>
      </c>
    </row>
    <row r="4" spans="1:5" ht="110.25">
      <c r="A4" s="168"/>
      <c r="B4" s="5"/>
      <c r="E4" s="27" t="s">
        <v>505</v>
      </c>
    </row>
    <row r="5" spans="1:5" ht="15.75">
      <c r="A5" s="166"/>
      <c r="B5" s="167"/>
      <c r="E5" s="27" t="s">
        <v>488</v>
      </c>
    </row>
    <row r="6" spans="1:5" ht="15.75">
      <c r="A6" s="337" t="s">
        <v>529</v>
      </c>
      <c r="B6" s="337"/>
      <c r="C6" s="337"/>
      <c r="D6" s="337"/>
      <c r="E6" s="337"/>
    </row>
    <row r="7" ht="16.5" thickBot="1">
      <c r="E7" s="170" t="s">
        <v>540</v>
      </c>
    </row>
    <row r="8" spans="1:5" ht="63">
      <c r="A8" s="252" t="s">
        <v>343</v>
      </c>
      <c r="B8" s="253" t="s">
        <v>530</v>
      </c>
      <c r="C8" s="253" t="s">
        <v>511</v>
      </c>
      <c r="D8" s="253" t="s">
        <v>512</v>
      </c>
      <c r="E8" s="254" t="s">
        <v>513</v>
      </c>
    </row>
    <row r="9" spans="1:7" ht="15.75">
      <c r="A9" s="255" t="s">
        <v>344</v>
      </c>
      <c r="B9" s="171">
        <v>0</v>
      </c>
      <c r="C9" s="171">
        <f>C11+C12+C13</f>
        <v>2219.9</v>
      </c>
      <c r="D9" s="171">
        <f>D11+D12+D13</f>
        <v>740</v>
      </c>
      <c r="E9" s="256">
        <f>B9+C9-D9</f>
        <v>1479.9</v>
      </c>
      <c r="F9" s="172"/>
      <c r="G9" s="173"/>
    </row>
    <row r="10" spans="1:6" ht="15.75">
      <c r="A10" s="255" t="s">
        <v>345</v>
      </c>
      <c r="B10" s="174"/>
      <c r="C10" s="174"/>
      <c r="D10" s="174"/>
      <c r="E10" s="257"/>
      <c r="F10" s="173"/>
    </row>
    <row r="11" spans="1:5" ht="47.25">
      <c r="A11" s="258" t="s">
        <v>346</v>
      </c>
      <c r="B11" s="171">
        <v>0</v>
      </c>
      <c r="C11" s="171">
        <v>0</v>
      </c>
      <c r="D11" s="171">
        <v>0</v>
      </c>
      <c r="E11" s="256">
        <f>B11+C11-D11</f>
        <v>0</v>
      </c>
    </row>
    <row r="12" spans="1:7" ht="31.5">
      <c r="A12" s="258" t="s">
        <v>347</v>
      </c>
      <c r="B12" s="171">
        <v>0</v>
      </c>
      <c r="C12" s="171">
        <v>2219.9</v>
      </c>
      <c r="D12" s="171">
        <v>740</v>
      </c>
      <c r="E12" s="256">
        <f>B12+C12-D12</f>
        <v>1479.9</v>
      </c>
      <c r="G12" s="169" t="s">
        <v>348</v>
      </c>
    </row>
    <row r="13" spans="1:7" ht="32.25" thickBot="1">
      <c r="A13" s="259" t="s">
        <v>349</v>
      </c>
      <c r="B13" s="260">
        <v>0</v>
      </c>
      <c r="C13" s="260">
        <v>0</v>
      </c>
      <c r="D13" s="260">
        <v>0</v>
      </c>
      <c r="E13" s="261">
        <f>B13+C13-D13</f>
        <v>0</v>
      </c>
      <c r="F13" s="172"/>
      <c r="G13" s="173"/>
    </row>
    <row r="14" spans="1:4" ht="15">
      <c r="A14" s="175"/>
      <c r="B14" s="175"/>
      <c r="C14" s="175"/>
      <c r="D14" s="175"/>
    </row>
    <row r="15" spans="1:5" ht="15.75">
      <c r="A15" s="338" t="s">
        <v>33</v>
      </c>
      <c r="B15" s="338"/>
      <c r="C15" s="162"/>
      <c r="D15" s="175"/>
      <c r="E15" s="176" t="s">
        <v>37</v>
      </c>
    </row>
    <row r="16" spans="1:3" ht="15.75">
      <c r="A16" s="338"/>
      <c r="B16" s="338"/>
      <c r="C16" s="162"/>
    </row>
    <row r="17" spans="1:3" ht="15.75">
      <c r="A17" s="338"/>
      <c r="B17" s="338"/>
      <c r="C17" s="162"/>
    </row>
    <row r="18" spans="1:3" ht="15.75">
      <c r="A18" s="162"/>
      <c r="B18" s="162"/>
      <c r="C18" s="162"/>
    </row>
    <row r="90" ht="12.75">
      <c r="A90" s="177" t="s">
        <v>350</v>
      </c>
    </row>
  </sheetData>
  <sheetProtection/>
  <mergeCells count="4">
    <mergeCell ref="A6:E6"/>
    <mergeCell ref="A15:B15"/>
    <mergeCell ref="A16:B16"/>
    <mergeCell ref="A17:B17"/>
  </mergeCells>
  <printOptions/>
  <pageMargins left="0.5905511811023623" right="0.2362204724409449" top="0.2362204724409449" bottom="0.2362204724409449" header="0" footer="0"/>
  <pageSetup horizontalDpi="600" verticalDpi="600" orientation="landscape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1"/>
  <sheetViews>
    <sheetView zoomScalePageLayoutView="0" workbookViewId="0" topLeftCell="A10">
      <selection activeCell="D12" sqref="D12"/>
    </sheetView>
  </sheetViews>
  <sheetFormatPr defaultColWidth="9.00390625" defaultRowHeight="12.75"/>
  <cols>
    <col min="1" max="1" width="54.875" style="169" customWidth="1"/>
    <col min="2" max="2" width="19.125" style="169" customWidth="1"/>
    <col min="3" max="3" width="13.375" style="169" customWidth="1"/>
    <col min="4" max="4" width="12.875" style="169" customWidth="1"/>
    <col min="5" max="5" width="16.625" style="169" customWidth="1"/>
    <col min="6" max="6" width="13.375" style="169" customWidth="1"/>
    <col min="7" max="7" width="12.875" style="169" customWidth="1"/>
    <col min="8" max="8" width="21.25390625" style="169" customWidth="1"/>
    <col min="9" max="9" width="12.25390625" style="169" customWidth="1"/>
    <col min="10" max="10" width="11.625" style="169" bestFit="1" customWidth="1"/>
    <col min="11" max="16384" width="9.125" style="169" customWidth="1"/>
  </cols>
  <sheetData>
    <row r="1" spans="2:8" ht="15.75">
      <c r="B1" s="5"/>
      <c r="E1" s="216"/>
      <c r="H1" s="21" t="s">
        <v>232</v>
      </c>
    </row>
    <row r="2" spans="1:8" ht="15.75">
      <c r="A2" s="166"/>
      <c r="B2" s="167"/>
      <c r="E2" s="217"/>
      <c r="H2" s="1" t="s">
        <v>510</v>
      </c>
    </row>
    <row r="3" spans="1:8" ht="78.75">
      <c r="A3" s="166"/>
      <c r="B3" s="167"/>
      <c r="E3" s="217"/>
      <c r="H3" s="27" t="s">
        <v>483</v>
      </c>
    </row>
    <row r="4" spans="1:8" ht="110.25">
      <c r="A4" s="168"/>
      <c r="B4" s="5"/>
      <c r="E4" s="216"/>
      <c r="H4" s="27" t="s">
        <v>505</v>
      </c>
    </row>
    <row r="5" spans="1:8" ht="15.75">
      <c r="A5" s="168"/>
      <c r="B5" s="218"/>
      <c r="E5" s="217"/>
      <c r="H5" s="1" t="s">
        <v>421</v>
      </c>
    </row>
    <row r="6" spans="1:8" ht="15.75">
      <c r="A6" s="337" t="s">
        <v>520</v>
      </c>
      <c r="B6" s="337"/>
      <c r="C6" s="337"/>
      <c r="D6" s="337"/>
      <c r="E6" s="337"/>
      <c r="F6" s="339"/>
      <c r="G6" s="339"/>
      <c r="H6" s="339"/>
    </row>
    <row r="7" spans="5:8" ht="16.5" thickBot="1">
      <c r="E7" s="219"/>
      <c r="H7" s="170" t="s">
        <v>540</v>
      </c>
    </row>
    <row r="8" spans="1:8" ht="73.5" customHeight="1">
      <c r="A8" s="252" t="s">
        <v>343</v>
      </c>
      <c r="B8" s="253" t="s">
        <v>521</v>
      </c>
      <c r="C8" s="253" t="s">
        <v>522</v>
      </c>
      <c r="D8" s="253" t="s">
        <v>523</v>
      </c>
      <c r="E8" s="253" t="s">
        <v>524</v>
      </c>
      <c r="F8" s="253" t="s">
        <v>525</v>
      </c>
      <c r="G8" s="253" t="s">
        <v>526</v>
      </c>
      <c r="H8" s="254" t="s">
        <v>527</v>
      </c>
    </row>
    <row r="9" spans="1:10" ht="15.75">
      <c r="A9" s="255" t="s">
        <v>344</v>
      </c>
      <c r="B9" s="171">
        <f>B12</f>
        <v>1479.9</v>
      </c>
      <c r="C9" s="171">
        <f>C11+C12+C13</f>
        <v>2207.9</v>
      </c>
      <c r="D9" s="171">
        <f>D11+D12+D13</f>
        <v>1476</v>
      </c>
      <c r="E9" s="171">
        <f>B9+C9-D9</f>
        <v>2211.8</v>
      </c>
      <c r="F9" s="171">
        <f>F11+F12+F13</f>
        <v>2247.5</v>
      </c>
      <c r="G9" s="171">
        <f>G11+G12+G13</f>
        <v>2225.1</v>
      </c>
      <c r="H9" s="256">
        <f>E9+F9-G9</f>
        <v>2234.2000000000003</v>
      </c>
      <c r="I9" s="172"/>
      <c r="J9" s="173"/>
    </row>
    <row r="10" spans="1:9" ht="15.75">
      <c r="A10" s="255" t="s">
        <v>345</v>
      </c>
      <c r="B10" s="174"/>
      <c r="C10" s="174"/>
      <c r="D10" s="174"/>
      <c r="E10" s="174"/>
      <c r="F10" s="174"/>
      <c r="G10" s="174"/>
      <c r="H10" s="257"/>
      <c r="I10" s="173"/>
    </row>
    <row r="11" spans="1:8" ht="47.25">
      <c r="A11" s="258" t="s">
        <v>346</v>
      </c>
      <c r="B11" s="171">
        <v>0</v>
      </c>
      <c r="C11" s="171">
        <v>0</v>
      </c>
      <c r="D11" s="171">
        <v>0</v>
      </c>
      <c r="E11" s="171">
        <v>0</v>
      </c>
      <c r="F11" s="171">
        <v>0</v>
      </c>
      <c r="G11" s="171">
        <v>0</v>
      </c>
      <c r="H11" s="256">
        <v>0</v>
      </c>
    </row>
    <row r="12" spans="1:10" ht="31.5">
      <c r="A12" s="258" t="s">
        <v>347</v>
      </c>
      <c r="B12" s="171">
        <v>1479.9</v>
      </c>
      <c r="C12" s="171">
        <v>2207.9</v>
      </c>
      <c r="D12" s="171">
        <f>740+736</f>
        <v>1476</v>
      </c>
      <c r="E12" s="171">
        <f>B12+C12-D12</f>
        <v>2211.8</v>
      </c>
      <c r="F12" s="171">
        <v>2247.5</v>
      </c>
      <c r="G12" s="171">
        <v>2225.1</v>
      </c>
      <c r="H12" s="256">
        <f>E12+F12-G12</f>
        <v>2234.2000000000003</v>
      </c>
      <c r="J12" s="169" t="s">
        <v>348</v>
      </c>
    </row>
    <row r="13" spans="1:10" ht="32.25" thickBot="1">
      <c r="A13" s="259" t="s">
        <v>349</v>
      </c>
      <c r="B13" s="260">
        <v>0</v>
      </c>
      <c r="C13" s="260">
        <v>0</v>
      </c>
      <c r="D13" s="260">
        <v>0</v>
      </c>
      <c r="E13" s="260">
        <f>B13+C13-D13</f>
        <v>0</v>
      </c>
      <c r="F13" s="260">
        <v>0</v>
      </c>
      <c r="G13" s="260">
        <v>0</v>
      </c>
      <c r="H13" s="261">
        <f>E13+F13-G13</f>
        <v>0</v>
      </c>
      <c r="I13" s="172"/>
      <c r="J13" s="173"/>
    </row>
    <row r="14" spans="1:8" ht="15.75">
      <c r="A14" s="220"/>
      <c r="B14" s="221"/>
      <c r="C14" s="221"/>
      <c r="D14" s="221"/>
      <c r="E14" s="221"/>
      <c r="F14" s="221"/>
      <c r="G14" s="221"/>
      <c r="H14" s="221"/>
    </row>
    <row r="15" spans="1:7" ht="15">
      <c r="A15" s="175"/>
      <c r="B15" s="175"/>
      <c r="C15" s="175"/>
      <c r="D15" s="175"/>
      <c r="F15" s="175"/>
      <c r="G15" s="175"/>
    </row>
    <row r="16" spans="1:8" ht="15.75">
      <c r="A16" s="338" t="s">
        <v>33</v>
      </c>
      <c r="B16" s="338"/>
      <c r="C16" s="162"/>
      <c r="D16" s="175"/>
      <c r="E16" s="176"/>
      <c r="F16" s="162"/>
      <c r="G16" s="175"/>
      <c r="H16" s="176" t="s">
        <v>37</v>
      </c>
    </row>
    <row r="17" spans="1:6" ht="15.75">
      <c r="A17" s="338"/>
      <c r="B17" s="338"/>
      <c r="C17" s="162"/>
      <c r="F17" s="162"/>
    </row>
    <row r="18" spans="1:6" ht="15.75">
      <c r="A18" s="338"/>
      <c r="B18" s="338"/>
      <c r="C18" s="162"/>
      <c r="F18" s="162"/>
    </row>
    <row r="19" spans="1:6" ht="15.75">
      <c r="A19" s="162"/>
      <c r="B19" s="162"/>
      <c r="C19" s="162"/>
      <c r="F19" s="162"/>
    </row>
    <row r="91" ht="12.75">
      <c r="A91" s="177" t="s">
        <v>350</v>
      </c>
    </row>
  </sheetData>
  <sheetProtection/>
  <mergeCells count="4">
    <mergeCell ref="A6:H6"/>
    <mergeCell ref="A16:B16"/>
    <mergeCell ref="A17:B17"/>
    <mergeCell ref="A18:B18"/>
  </mergeCells>
  <printOptions/>
  <pageMargins left="0.5905511811023623" right="0.2362204724409449" top="0.2362204724409449" bottom="0.2362204724409449" header="0" footer="0"/>
  <pageSetup fitToHeight="1" fitToWidth="1" horizontalDpi="600" verticalDpi="600" orientation="landscape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zoomScalePageLayoutView="0" workbookViewId="0" topLeftCell="A5">
      <selection activeCell="C20" sqref="C20"/>
    </sheetView>
  </sheetViews>
  <sheetFormatPr defaultColWidth="9.00390625" defaultRowHeight="12.75"/>
  <cols>
    <col min="1" max="1" width="73.625" style="25" customWidth="1"/>
    <col min="2" max="2" width="28.375" style="25" customWidth="1"/>
    <col min="3" max="3" width="22.125" style="25" customWidth="1"/>
    <col min="4" max="4" width="14.875" style="25" customWidth="1"/>
    <col min="5" max="5" width="12.875" style="25" customWidth="1"/>
    <col min="6" max="16384" width="9.125" style="25" customWidth="1"/>
  </cols>
  <sheetData>
    <row r="1" spans="2:3" ht="15.75">
      <c r="B1" s="28"/>
      <c r="C1" s="145" t="s">
        <v>232</v>
      </c>
    </row>
    <row r="2" spans="2:3" ht="15.75">
      <c r="B2" s="28"/>
      <c r="C2" s="1" t="s">
        <v>519</v>
      </c>
    </row>
    <row r="3" spans="2:3" ht="75" customHeight="1">
      <c r="B3" s="28"/>
      <c r="C3" s="126" t="s">
        <v>483</v>
      </c>
    </row>
    <row r="4" spans="2:3" ht="110.25">
      <c r="B4" s="28"/>
      <c r="C4" s="126" t="s">
        <v>505</v>
      </c>
    </row>
    <row r="5" spans="2:3" ht="15.75">
      <c r="B5" s="28"/>
      <c r="C5" s="126" t="s">
        <v>488</v>
      </c>
    </row>
    <row r="6" spans="1:3" ht="35.25" customHeight="1">
      <c r="A6" s="307" t="s">
        <v>518</v>
      </c>
      <c r="B6" s="307"/>
      <c r="C6" s="307"/>
    </row>
    <row r="7" spans="1:3" ht="16.5" thickBot="1">
      <c r="A7" s="1"/>
      <c r="B7" s="1"/>
      <c r="C7" s="26" t="s">
        <v>540</v>
      </c>
    </row>
    <row r="8" spans="1:3" ht="15.75">
      <c r="A8" s="72" t="s">
        <v>23</v>
      </c>
      <c r="B8" s="88" t="s">
        <v>24</v>
      </c>
      <c r="C8" s="89" t="s">
        <v>35</v>
      </c>
    </row>
    <row r="9" spans="1:5" ht="15.75">
      <c r="A9" s="9" t="s">
        <v>240</v>
      </c>
      <c r="B9" s="127" t="s">
        <v>241</v>
      </c>
      <c r="C9" s="131">
        <f>C10+C15</f>
        <v>2212.9</v>
      </c>
      <c r="D9" s="129"/>
      <c r="E9" s="130"/>
    </row>
    <row r="10" spans="1:4" ht="15.75">
      <c r="A10" s="9" t="s">
        <v>14</v>
      </c>
      <c r="B10" s="127" t="s">
        <v>244</v>
      </c>
      <c r="C10" s="131">
        <f>C11+C13</f>
        <v>1472.9</v>
      </c>
      <c r="D10" s="130"/>
    </row>
    <row r="11" spans="1:4" ht="31.5" customHeight="1">
      <c r="A11" s="9" t="s">
        <v>15</v>
      </c>
      <c r="B11" s="127" t="s">
        <v>245</v>
      </c>
      <c r="C11" s="131">
        <f>C12</f>
        <v>2212.9</v>
      </c>
      <c r="D11" s="129"/>
    </row>
    <row r="12" spans="1:3" ht="31.5">
      <c r="A12" s="9" t="s">
        <v>16</v>
      </c>
      <c r="B12" s="127" t="s">
        <v>248</v>
      </c>
      <c r="C12" s="131">
        <v>2212.9</v>
      </c>
    </row>
    <row r="13" spans="1:3" ht="31.5">
      <c r="A13" s="9" t="s">
        <v>242</v>
      </c>
      <c r="B13" s="127" t="s">
        <v>249</v>
      </c>
      <c r="C13" s="131">
        <f>C14</f>
        <v>-740</v>
      </c>
    </row>
    <row r="14" spans="1:3" ht="31.5">
      <c r="A14" s="9" t="s">
        <v>247</v>
      </c>
      <c r="B14" s="127" t="s">
        <v>246</v>
      </c>
      <c r="C14" s="131">
        <v>-740</v>
      </c>
    </row>
    <row r="15" spans="1:5" ht="15.75">
      <c r="A15" s="9" t="s">
        <v>243</v>
      </c>
      <c r="B15" s="127" t="s">
        <v>233</v>
      </c>
      <c r="C15" s="132">
        <f>C16+C18</f>
        <v>740</v>
      </c>
      <c r="D15" s="129"/>
      <c r="E15" s="129"/>
    </row>
    <row r="16" spans="1:4" ht="15.75">
      <c r="A16" s="9" t="s">
        <v>13</v>
      </c>
      <c r="B16" s="127" t="s">
        <v>234</v>
      </c>
      <c r="C16" s="132">
        <f>C17</f>
        <v>-32350.5</v>
      </c>
      <c r="D16" s="130"/>
    </row>
    <row r="17" spans="1:3" ht="15.75">
      <c r="A17" s="9" t="s">
        <v>144</v>
      </c>
      <c r="B17" s="127" t="s">
        <v>235</v>
      </c>
      <c r="C17" s="131">
        <f>-30137.6-2212.9</f>
        <v>-32350.5</v>
      </c>
    </row>
    <row r="18" spans="1:3" ht="15.75">
      <c r="A18" s="9" t="s">
        <v>71</v>
      </c>
      <c r="B18" s="127" t="s">
        <v>236</v>
      </c>
      <c r="C18" s="131">
        <f>C19</f>
        <v>33090.5</v>
      </c>
    </row>
    <row r="19" spans="1:3" ht="16.5" thickBot="1">
      <c r="A19" s="78" t="s">
        <v>17</v>
      </c>
      <c r="B19" s="133" t="s">
        <v>237</v>
      </c>
      <c r="C19" s="263">
        <f>32350.5+740</f>
        <v>33090.5</v>
      </c>
    </row>
    <row r="21" spans="1:3" ht="15.75">
      <c r="A21" s="338" t="s">
        <v>33</v>
      </c>
      <c r="B21" s="338"/>
      <c r="C21" s="25" t="s">
        <v>37</v>
      </c>
    </row>
  </sheetData>
  <sheetProtection selectLockedCells="1" selectUnlockedCells="1"/>
  <mergeCells count="2">
    <mergeCell ref="A6:C6"/>
    <mergeCell ref="A21:B21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portrait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65.875" style="25" customWidth="1"/>
    <col min="2" max="2" width="28.375" style="25" customWidth="1"/>
    <col min="3" max="3" width="19.375" style="25" customWidth="1"/>
    <col min="4" max="4" width="21.00390625" style="25" customWidth="1"/>
    <col min="5" max="5" width="14.875" style="25" customWidth="1"/>
    <col min="6" max="6" width="12.875" style="25" customWidth="1"/>
    <col min="7" max="16384" width="9.125" style="25" customWidth="1"/>
  </cols>
  <sheetData>
    <row r="1" spans="2:4" ht="15.75">
      <c r="B1" s="28"/>
      <c r="C1" s="21"/>
      <c r="D1" s="28" t="s">
        <v>232</v>
      </c>
    </row>
    <row r="2" spans="2:4" ht="15.75">
      <c r="B2" s="28"/>
      <c r="C2" s="1"/>
      <c r="D2" s="1" t="s">
        <v>514</v>
      </c>
    </row>
    <row r="3" spans="2:4" ht="75" customHeight="1">
      <c r="B3" s="28"/>
      <c r="C3" s="126"/>
      <c r="D3" s="126" t="s">
        <v>483</v>
      </c>
    </row>
    <row r="4" spans="2:4" ht="107.25" customHeight="1">
      <c r="B4" s="28"/>
      <c r="C4" s="126"/>
      <c r="D4" s="126" t="s">
        <v>505</v>
      </c>
    </row>
    <row r="5" spans="2:4" ht="15.75">
      <c r="B5" s="28"/>
      <c r="C5" s="1"/>
      <c r="D5" s="1" t="s">
        <v>421</v>
      </c>
    </row>
    <row r="6" spans="1:4" ht="35.25" customHeight="1">
      <c r="A6" s="307" t="s">
        <v>517</v>
      </c>
      <c r="B6" s="307"/>
      <c r="C6" s="307"/>
      <c r="D6" s="307"/>
    </row>
    <row r="7" spans="1:4" ht="16.5" thickBot="1">
      <c r="A7" s="1"/>
      <c r="B7" s="1"/>
      <c r="C7" s="26"/>
      <c r="D7" s="26" t="s">
        <v>540</v>
      </c>
    </row>
    <row r="8" spans="1:4" ht="15.75">
      <c r="A8" s="295" t="s">
        <v>23</v>
      </c>
      <c r="B8" s="311" t="s">
        <v>24</v>
      </c>
      <c r="C8" s="340" t="s">
        <v>35</v>
      </c>
      <c r="D8" s="341"/>
    </row>
    <row r="9" spans="1:4" ht="15.75">
      <c r="A9" s="296"/>
      <c r="B9" s="312"/>
      <c r="C9" s="109" t="s">
        <v>515</v>
      </c>
      <c r="D9" s="224" t="s">
        <v>516</v>
      </c>
    </row>
    <row r="10" spans="1:6" ht="15.75">
      <c r="A10" s="9" t="s">
        <v>240</v>
      </c>
      <c r="B10" s="127" t="s">
        <v>241</v>
      </c>
      <c r="C10" s="222">
        <f>C11+C16</f>
        <v>2207.9</v>
      </c>
      <c r="D10" s="131">
        <f>D11+D16</f>
        <v>2247.4999999999986</v>
      </c>
      <c r="E10" s="129"/>
      <c r="F10" s="130"/>
    </row>
    <row r="11" spans="1:5" ht="31.5">
      <c r="A11" s="9" t="s">
        <v>14</v>
      </c>
      <c r="B11" s="127" t="s">
        <v>244</v>
      </c>
      <c r="C11" s="222">
        <f>C12+C14</f>
        <v>731.9000000000001</v>
      </c>
      <c r="D11" s="131">
        <f>D12+D14</f>
        <v>22.40000000000009</v>
      </c>
      <c r="E11" s="130"/>
    </row>
    <row r="12" spans="1:5" ht="31.5">
      <c r="A12" s="9" t="s">
        <v>15</v>
      </c>
      <c r="B12" s="127" t="s">
        <v>245</v>
      </c>
      <c r="C12" s="222">
        <f>C13</f>
        <v>2207.9</v>
      </c>
      <c r="D12" s="131">
        <f>D13</f>
        <v>2247.5</v>
      </c>
      <c r="E12" s="129"/>
    </row>
    <row r="13" spans="1:4" ht="31.5">
      <c r="A13" s="9" t="s">
        <v>16</v>
      </c>
      <c r="B13" s="127" t="s">
        <v>248</v>
      </c>
      <c r="C13" s="222">
        <v>2207.9</v>
      </c>
      <c r="D13" s="131">
        <v>2247.5</v>
      </c>
    </row>
    <row r="14" spans="1:4" ht="31.5">
      <c r="A14" s="9" t="s">
        <v>242</v>
      </c>
      <c r="B14" s="127" t="s">
        <v>249</v>
      </c>
      <c r="C14" s="222">
        <f>C15</f>
        <v>-1476</v>
      </c>
      <c r="D14" s="131">
        <f>D15</f>
        <v>-2225.1</v>
      </c>
    </row>
    <row r="15" spans="1:4" ht="31.5">
      <c r="A15" s="9" t="s">
        <v>247</v>
      </c>
      <c r="B15" s="127" t="s">
        <v>246</v>
      </c>
      <c r="C15" s="222">
        <v>-1476</v>
      </c>
      <c r="D15" s="131">
        <v>-2225.1</v>
      </c>
    </row>
    <row r="16" spans="1:6" ht="31.5">
      <c r="A16" s="9" t="s">
        <v>243</v>
      </c>
      <c r="B16" s="127" t="s">
        <v>233</v>
      </c>
      <c r="C16" s="223">
        <f>C17+C19</f>
        <v>1476</v>
      </c>
      <c r="D16" s="132">
        <f>D17+D19</f>
        <v>2225.0999999999985</v>
      </c>
      <c r="E16" s="129"/>
      <c r="F16" s="129"/>
    </row>
    <row r="17" spans="1:5" ht="15.75">
      <c r="A17" s="9" t="s">
        <v>13</v>
      </c>
      <c r="B17" s="127" t="s">
        <v>234</v>
      </c>
      <c r="C17" s="223">
        <f>C18</f>
        <v>-29037.5</v>
      </c>
      <c r="D17" s="132">
        <f>D18</f>
        <v>-29528.9</v>
      </c>
      <c r="E17" s="130"/>
    </row>
    <row r="18" spans="1:4" ht="31.5">
      <c r="A18" s="9" t="s">
        <v>144</v>
      </c>
      <c r="B18" s="127" t="s">
        <v>235</v>
      </c>
      <c r="C18" s="222">
        <f>-26829.6-2207.9</f>
        <v>-29037.5</v>
      </c>
      <c r="D18" s="131">
        <f>-27281.4-2247.5</f>
        <v>-29528.9</v>
      </c>
    </row>
    <row r="19" spans="1:4" ht="15.75">
      <c r="A19" s="9" t="s">
        <v>71</v>
      </c>
      <c r="B19" s="127" t="s">
        <v>236</v>
      </c>
      <c r="C19" s="222">
        <f>C20</f>
        <v>30513.5</v>
      </c>
      <c r="D19" s="131">
        <f>D20</f>
        <v>31754</v>
      </c>
    </row>
    <row r="20" spans="1:4" ht="32.25" thickBot="1">
      <c r="A20" s="78" t="s">
        <v>17</v>
      </c>
      <c r="B20" s="133" t="s">
        <v>237</v>
      </c>
      <c r="C20" s="264">
        <f>29037.5+1476</f>
        <v>30513.5</v>
      </c>
      <c r="D20" s="263">
        <f>29528.9+2225.1</f>
        <v>31754</v>
      </c>
    </row>
    <row r="22" spans="1:4" ht="15.75">
      <c r="A22" s="338" t="s">
        <v>33</v>
      </c>
      <c r="B22" s="338"/>
      <c r="D22" s="25" t="s">
        <v>37</v>
      </c>
    </row>
  </sheetData>
  <sheetProtection selectLockedCells="1" selectUnlockedCells="1"/>
  <mergeCells count="5">
    <mergeCell ref="A6:D6"/>
    <mergeCell ref="A22:B22"/>
    <mergeCell ref="A8:A9"/>
    <mergeCell ref="B8:B9"/>
    <mergeCell ref="C8:D8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2"/>
  <sheetViews>
    <sheetView workbookViewId="0" topLeftCell="A5">
      <selection activeCell="E81" sqref="E81"/>
    </sheetView>
  </sheetViews>
  <sheetFormatPr defaultColWidth="7.625" defaultRowHeight="12.75"/>
  <cols>
    <col min="1" max="1" width="45.25390625" style="6" customWidth="1"/>
    <col min="2" max="2" width="15.125" style="8" customWidth="1"/>
    <col min="3" max="3" width="7.625" style="8" customWidth="1"/>
    <col min="4" max="4" width="5.125" style="8" customWidth="1"/>
    <col min="5" max="5" width="24.625" style="5" customWidth="1"/>
    <col min="6" max="16384" width="7.625" style="5" customWidth="1"/>
  </cols>
  <sheetData>
    <row r="1" spans="2:5" s="1" customFormat="1" ht="15.75">
      <c r="B1" s="29"/>
      <c r="C1" s="29"/>
      <c r="D1" s="29"/>
      <c r="E1" s="21" t="s">
        <v>232</v>
      </c>
    </row>
    <row r="2" spans="1:5" s="1" customFormat="1" ht="15.75">
      <c r="A2" s="38"/>
      <c r="B2" s="29"/>
      <c r="C2" s="29"/>
      <c r="D2" s="29"/>
      <c r="E2" s="1" t="s">
        <v>115</v>
      </c>
    </row>
    <row r="3" spans="1:5" s="1" customFormat="1" ht="78.75">
      <c r="A3" s="38"/>
      <c r="B3" s="29"/>
      <c r="C3" s="29"/>
      <c r="D3" s="29"/>
      <c r="E3" s="27" t="s">
        <v>483</v>
      </c>
    </row>
    <row r="4" spans="1:5" s="1" customFormat="1" ht="99" customHeight="1">
      <c r="A4" s="38"/>
      <c r="B4" s="29"/>
      <c r="C4" s="29"/>
      <c r="D4" s="29"/>
      <c r="E4" s="27" t="s">
        <v>505</v>
      </c>
    </row>
    <row r="5" spans="1:5" s="1" customFormat="1" ht="15.75">
      <c r="A5" s="38"/>
      <c r="B5" s="29"/>
      <c r="C5" s="29"/>
      <c r="D5" s="29"/>
      <c r="E5" s="27" t="s">
        <v>488</v>
      </c>
    </row>
    <row r="6" spans="1:5" s="1" customFormat="1" ht="15.75">
      <c r="A6" s="286" t="s">
        <v>506</v>
      </c>
      <c r="B6" s="286"/>
      <c r="C6" s="286"/>
      <c r="D6" s="286"/>
      <c r="E6" s="287"/>
    </row>
    <row r="7" spans="1:5" s="1" customFormat="1" ht="27.75" customHeight="1">
      <c r="A7" s="286" t="s">
        <v>93</v>
      </c>
      <c r="B7" s="286"/>
      <c r="C7" s="286"/>
      <c r="D7" s="286"/>
      <c r="E7" s="287"/>
    </row>
    <row r="8" spans="1:5" s="1" customFormat="1" ht="16.5" thickBot="1">
      <c r="A8" s="39"/>
      <c r="B8" s="39"/>
      <c r="C8" s="39"/>
      <c r="D8" s="39"/>
      <c r="E8" s="22" t="s">
        <v>133</v>
      </c>
    </row>
    <row r="9" spans="1:5" s="1" customFormat="1" ht="23.25" customHeight="1">
      <c r="A9" s="280" t="s">
        <v>135</v>
      </c>
      <c r="B9" s="290" t="s">
        <v>136</v>
      </c>
      <c r="C9" s="291"/>
      <c r="D9" s="291"/>
      <c r="E9" s="288" t="s">
        <v>35</v>
      </c>
    </row>
    <row r="10" spans="1:5" s="1" customFormat="1" ht="30" customHeight="1">
      <c r="A10" s="281"/>
      <c r="B10" s="40" t="s">
        <v>46</v>
      </c>
      <c r="C10" s="40" t="s">
        <v>47</v>
      </c>
      <c r="D10" s="40" t="s">
        <v>48</v>
      </c>
      <c r="E10" s="289"/>
    </row>
    <row r="11" spans="1:6" s="30" customFormat="1" ht="19.5" customHeight="1">
      <c r="A11" s="41" t="s">
        <v>137</v>
      </c>
      <c r="B11" s="42" t="s">
        <v>50</v>
      </c>
      <c r="C11" s="43" t="s">
        <v>49</v>
      </c>
      <c r="D11" s="43" t="s">
        <v>134</v>
      </c>
      <c r="E11" s="153">
        <f>E12+E18+E24+E36+E41+E44+E48+E57+E60+E28</f>
        <v>22129.828999999998</v>
      </c>
      <c r="F11" s="44"/>
    </row>
    <row r="12" spans="1:6" s="31" customFormat="1" ht="15.75">
      <c r="A12" s="24" t="s">
        <v>138</v>
      </c>
      <c r="B12" s="45" t="s">
        <v>51</v>
      </c>
      <c r="C12" s="46" t="s">
        <v>49</v>
      </c>
      <c r="D12" s="46" t="s">
        <v>134</v>
      </c>
      <c r="E12" s="154">
        <f>E13</f>
        <v>10010</v>
      </c>
      <c r="F12" s="1"/>
    </row>
    <row r="13" spans="1:6" s="31" customFormat="1" ht="18" customHeight="1">
      <c r="A13" s="47" t="s">
        <v>139</v>
      </c>
      <c r="B13" s="48" t="s">
        <v>52</v>
      </c>
      <c r="C13" s="49" t="s">
        <v>49</v>
      </c>
      <c r="D13" s="49" t="s">
        <v>120</v>
      </c>
      <c r="E13" s="154">
        <f>E14+E15+E16+E17</f>
        <v>10010</v>
      </c>
      <c r="F13" s="1"/>
    </row>
    <row r="14" spans="1:5" s="1" customFormat="1" ht="110.25">
      <c r="A14" s="33" t="s">
        <v>95</v>
      </c>
      <c r="B14" s="50" t="s">
        <v>53</v>
      </c>
      <c r="C14" s="51" t="s">
        <v>49</v>
      </c>
      <c r="D14" s="51" t="s">
        <v>120</v>
      </c>
      <c r="E14" s="154">
        <v>9980</v>
      </c>
    </row>
    <row r="15" spans="1:5" s="1" customFormat="1" ht="173.25">
      <c r="A15" s="33" t="s">
        <v>96</v>
      </c>
      <c r="B15" s="50" t="s">
        <v>92</v>
      </c>
      <c r="C15" s="51" t="s">
        <v>49</v>
      </c>
      <c r="D15" s="51" t="s">
        <v>120</v>
      </c>
      <c r="E15" s="154">
        <v>5</v>
      </c>
    </row>
    <row r="16" spans="1:5" s="1" customFormat="1" ht="63">
      <c r="A16" s="33" t="s">
        <v>97</v>
      </c>
      <c r="B16" s="50" t="s">
        <v>76</v>
      </c>
      <c r="C16" s="51" t="s">
        <v>49</v>
      </c>
      <c r="D16" s="51" t="s">
        <v>120</v>
      </c>
      <c r="E16" s="154">
        <v>20</v>
      </c>
    </row>
    <row r="17" spans="1:5" s="1" customFormat="1" ht="126">
      <c r="A17" s="33" t="s">
        <v>157</v>
      </c>
      <c r="B17" s="50" t="s">
        <v>156</v>
      </c>
      <c r="C17" s="51" t="s">
        <v>49</v>
      </c>
      <c r="D17" s="51" t="s">
        <v>120</v>
      </c>
      <c r="E17" s="154">
        <v>5</v>
      </c>
    </row>
    <row r="18" spans="1:6" s="31" customFormat="1" ht="63">
      <c r="A18" s="24" t="s">
        <v>152</v>
      </c>
      <c r="B18" s="45" t="s">
        <v>153</v>
      </c>
      <c r="C18" s="46" t="s">
        <v>49</v>
      </c>
      <c r="D18" s="46" t="s">
        <v>134</v>
      </c>
      <c r="E18" s="154">
        <f>E19</f>
        <v>3196.6289999999995</v>
      </c>
      <c r="F18" s="1"/>
    </row>
    <row r="19" spans="1:6" s="31" customFormat="1" ht="47.25">
      <c r="A19" s="47" t="s">
        <v>155</v>
      </c>
      <c r="B19" s="48" t="s">
        <v>154</v>
      </c>
      <c r="C19" s="49" t="s">
        <v>49</v>
      </c>
      <c r="D19" s="49" t="s">
        <v>120</v>
      </c>
      <c r="E19" s="154">
        <f>E20+E21+E22+E23</f>
        <v>3196.6289999999995</v>
      </c>
      <c r="F19" s="1"/>
    </row>
    <row r="20" spans="1:5" s="1" customFormat="1" ht="96" customHeight="1">
      <c r="A20" s="9" t="s">
        <v>277</v>
      </c>
      <c r="B20" s="50" t="s">
        <v>250</v>
      </c>
      <c r="C20" s="51" t="s">
        <v>49</v>
      </c>
      <c r="D20" s="51" t="s">
        <v>120</v>
      </c>
      <c r="E20" s="154">
        <f>464.7*2.21</f>
        <v>1026.9869999999999</v>
      </c>
    </row>
    <row r="21" spans="1:5" s="1" customFormat="1" ht="126.75" customHeight="1">
      <c r="A21" s="9" t="s">
        <v>278</v>
      </c>
      <c r="B21" s="50" t="s">
        <v>251</v>
      </c>
      <c r="C21" s="51" t="s">
        <v>49</v>
      </c>
      <c r="D21" s="51" t="s">
        <v>120</v>
      </c>
      <c r="E21" s="154">
        <f>7.3*2.21</f>
        <v>16.133</v>
      </c>
    </row>
    <row r="22" spans="1:5" s="1" customFormat="1" ht="108" customHeight="1">
      <c r="A22" s="9" t="s">
        <v>279</v>
      </c>
      <c r="B22" s="50" t="s">
        <v>252</v>
      </c>
      <c r="C22" s="51" t="s">
        <v>49</v>
      </c>
      <c r="D22" s="51" t="s">
        <v>120</v>
      </c>
      <c r="E22" s="154">
        <f>1043.5*2.21</f>
        <v>2306.1349999999998</v>
      </c>
    </row>
    <row r="23" spans="1:5" s="1" customFormat="1" ht="95.25" customHeight="1">
      <c r="A23" s="9" t="s">
        <v>280</v>
      </c>
      <c r="B23" s="50" t="s">
        <v>253</v>
      </c>
      <c r="C23" s="51" t="s">
        <v>49</v>
      </c>
      <c r="D23" s="51" t="s">
        <v>120</v>
      </c>
      <c r="E23" s="154">
        <f>-63.3*2.22-12.1</f>
        <v>-152.626</v>
      </c>
    </row>
    <row r="24" spans="1:6" s="31" customFormat="1" ht="15.75">
      <c r="A24" s="52" t="s">
        <v>140</v>
      </c>
      <c r="B24" s="45" t="s">
        <v>54</v>
      </c>
      <c r="C24" s="46" t="s">
        <v>49</v>
      </c>
      <c r="D24" s="46" t="s">
        <v>134</v>
      </c>
      <c r="E24" s="154">
        <f>E25</f>
        <v>15</v>
      </c>
      <c r="F24" s="1"/>
    </row>
    <row r="25" spans="1:6" s="32" customFormat="1" ht="15.75">
      <c r="A25" s="53" t="s">
        <v>141</v>
      </c>
      <c r="B25" s="54" t="s">
        <v>55</v>
      </c>
      <c r="C25" s="55" t="s">
        <v>49</v>
      </c>
      <c r="D25" s="55" t="s">
        <v>120</v>
      </c>
      <c r="E25" s="155">
        <f>E26+E27</f>
        <v>15</v>
      </c>
      <c r="F25" s="56"/>
    </row>
    <row r="26" spans="1:6" s="32" customFormat="1" ht="15.75">
      <c r="A26" s="33" t="s">
        <v>158</v>
      </c>
      <c r="B26" s="50" t="s">
        <v>159</v>
      </c>
      <c r="C26" s="51" t="s">
        <v>49</v>
      </c>
      <c r="D26" s="51" t="s">
        <v>120</v>
      </c>
      <c r="E26" s="154">
        <v>15</v>
      </c>
      <c r="F26" s="56"/>
    </row>
    <row r="27" spans="1:6" s="32" customFormat="1" ht="47.25" hidden="1">
      <c r="A27" s="134" t="s">
        <v>160</v>
      </c>
      <c r="B27" s="135" t="s">
        <v>161</v>
      </c>
      <c r="C27" s="136" t="s">
        <v>49</v>
      </c>
      <c r="D27" s="136" t="s">
        <v>120</v>
      </c>
      <c r="E27" s="156">
        <v>0</v>
      </c>
      <c r="F27" s="56"/>
    </row>
    <row r="28" spans="1:6" s="31" customFormat="1" ht="15.75">
      <c r="A28" s="52" t="s">
        <v>142</v>
      </c>
      <c r="B28" s="45" t="s">
        <v>56</v>
      </c>
      <c r="C28" s="46" t="s">
        <v>49</v>
      </c>
      <c r="D28" s="46" t="s">
        <v>134</v>
      </c>
      <c r="E28" s="154">
        <f>E29+E31</f>
        <v>4174</v>
      </c>
      <c r="F28" s="1"/>
    </row>
    <row r="29" spans="1:6" s="32" customFormat="1" ht="15.75">
      <c r="A29" s="53" t="s">
        <v>21</v>
      </c>
      <c r="B29" s="54" t="s">
        <v>57</v>
      </c>
      <c r="C29" s="55" t="s">
        <v>49</v>
      </c>
      <c r="D29" s="55" t="s">
        <v>120</v>
      </c>
      <c r="E29" s="155">
        <f>E30</f>
        <v>446</v>
      </c>
      <c r="F29" s="56"/>
    </row>
    <row r="30" spans="1:5" s="1" customFormat="1" ht="66.75" customHeight="1">
      <c r="A30" s="33" t="s">
        <v>281</v>
      </c>
      <c r="B30" s="45" t="s">
        <v>282</v>
      </c>
      <c r="C30" s="46" t="s">
        <v>49</v>
      </c>
      <c r="D30" s="46" t="s">
        <v>120</v>
      </c>
      <c r="E30" s="154">
        <v>446</v>
      </c>
    </row>
    <row r="31" spans="1:6" s="32" customFormat="1" ht="15.75">
      <c r="A31" s="53" t="s">
        <v>22</v>
      </c>
      <c r="B31" s="54" t="s">
        <v>58</v>
      </c>
      <c r="C31" s="55" t="s">
        <v>49</v>
      </c>
      <c r="D31" s="54">
        <v>110</v>
      </c>
      <c r="E31" s="155">
        <f>E32+E34</f>
        <v>3728</v>
      </c>
      <c r="F31" s="56"/>
    </row>
    <row r="32" spans="1:6" s="32" customFormat="1" ht="15.75">
      <c r="A32" s="53" t="s">
        <v>286</v>
      </c>
      <c r="B32" s="54" t="s">
        <v>284</v>
      </c>
      <c r="C32" s="55" t="s">
        <v>49</v>
      </c>
      <c r="D32" s="54">
        <v>110</v>
      </c>
      <c r="E32" s="155">
        <f>E33</f>
        <v>3272</v>
      </c>
      <c r="F32" s="56"/>
    </row>
    <row r="33" spans="1:5" s="1" customFormat="1" ht="63">
      <c r="A33" s="57" t="s">
        <v>283</v>
      </c>
      <c r="B33" s="45" t="s">
        <v>285</v>
      </c>
      <c r="C33" s="46" t="s">
        <v>49</v>
      </c>
      <c r="D33" s="45">
        <v>110</v>
      </c>
      <c r="E33" s="154">
        <v>3272</v>
      </c>
    </row>
    <row r="34" spans="1:6" s="32" customFormat="1" ht="15.75">
      <c r="A34" s="53" t="s">
        <v>287</v>
      </c>
      <c r="B34" s="54" t="s">
        <v>288</v>
      </c>
      <c r="C34" s="55" t="s">
        <v>49</v>
      </c>
      <c r="D34" s="54">
        <v>110</v>
      </c>
      <c r="E34" s="155">
        <f>E35</f>
        <v>456</v>
      </c>
      <c r="F34" s="56"/>
    </row>
    <row r="35" spans="1:5" s="1" customFormat="1" ht="63">
      <c r="A35" s="57" t="s">
        <v>290</v>
      </c>
      <c r="B35" s="45" t="s">
        <v>289</v>
      </c>
      <c r="C35" s="46" t="s">
        <v>49</v>
      </c>
      <c r="D35" s="46" t="s">
        <v>120</v>
      </c>
      <c r="E35" s="154">
        <v>456</v>
      </c>
    </row>
    <row r="36" spans="1:5" s="1" customFormat="1" ht="15.75" hidden="1">
      <c r="A36" s="23" t="s">
        <v>116</v>
      </c>
      <c r="B36" s="45" t="s">
        <v>117</v>
      </c>
      <c r="C36" s="46" t="s">
        <v>49</v>
      </c>
      <c r="D36" s="46" t="s">
        <v>134</v>
      </c>
      <c r="E36" s="154">
        <f>E37+E39</f>
        <v>0</v>
      </c>
    </row>
    <row r="37" spans="1:5" s="1" customFormat="1" ht="63" hidden="1">
      <c r="A37" s="53" t="s">
        <v>238</v>
      </c>
      <c r="B37" s="45" t="s">
        <v>118</v>
      </c>
      <c r="C37" s="46" t="s">
        <v>49</v>
      </c>
      <c r="D37" s="46" t="s">
        <v>120</v>
      </c>
      <c r="E37" s="154">
        <f>E38</f>
        <v>0</v>
      </c>
    </row>
    <row r="38" spans="1:5" s="1" customFormat="1" ht="110.25" hidden="1">
      <c r="A38" s="52" t="s">
        <v>291</v>
      </c>
      <c r="B38" s="45" t="s">
        <v>119</v>
      </c>
      <c r="C38" s="46" t="s">
        <v>49</v>
      </c>
      <c r="D38" s="46" t="s">
        <v>120</v>
      </c>
      <c r="E38" s="154">
        <v>0</v>
      </c>
    </row>
    <row r="39" spans="1:5" s="1" customFormat="1" ht="63" hidden="1">
      <c r="A39" s="53" t="s">
        <v>163</v>
      </c>
      <c r="B39" s="45" t="s">
        <v>162</v>
      </c>
      <c r="C39" s="46" t="s">
        <v>49</v>
      </c>
      <c r="D39" s="46" t="s">
        <v>120</v>
      </c>
      <c r="E39" s="154">
        <f>E40</f>
        <v>0</v>
      </c>
    </row>
    <row r="40" spans="1:5" s="1" customFormat="1" ht="126" hidden="1">
      <c r="A40" s="52" t="s">
        <v>292</v>
      </c>
      <c r="B40" s="45" t="s">
        <v>121</v>
      </c>
      <c r="C40" s="46" t="s">
        <v>49</v>
      </c>
      <c r="D40" s="46" t="s">
        <v>120</v>
      </c>
      <c r="E40" s="154">
        <v>0</v>
      </c>
    </row>
    <row r="41" spans="1:5" s="1" customFormat="1" ht="47.25" hidden="1">
      <c r="A41" s="137" t="s">
        <v>70</v>
      </c>
      <c r="B41" s="138" t="s">
        <v>59</v>
      </c>
      <c r="C41" s="139" t="s">
        <v>49</v>
      </c>
      <c r="D41" s="139" t="s">
        <v>134</v>
      </c>
      <c r="E41" s="157">
        <f>E42</f>
        <v>0</v>
      </c>
    </row>
    <row r="42" spans="1:5" s="1" customFormat="1" ht="15.75" hidden="1">
      <c r="A42" s="140" t="s">
        <v>122</v>
      </c>
      <c r="B42" s="138" t="s">
        <v>60</v>
      </c>
      <c r="C42" s="139" t="s">
        <v>49</v>
      </c>
      <c r="D42" s="139" t="s">
        <v>120</v>
      </c>
      <c r="E42" s="157">
        <f>E43</f>
        <v>0</v>
      </c>
    </row>
    <row r="43" spans="1:5" s="1" customFormat="1" ht="63" hidden="1">
      <c r="A43" s="141" t="s">
        <v>293</v>
      </c>
      <c r="B43" s="138" t="s">
        <v>294</v>
      </c>
      <c r="C43" s="139" t="s">
        <v>49</v>
      </c>
      <c r="D43" s="139" t="s">
        <v>120</v>
      </c>
      <c r="E43" s="157">
        <v>0</v>
      </c>
    </row>
    <row r="44" spans="1:6" s="31" customFormat="1" ht="63">
      <c r="A44" s="52" t="s">
        <v>143</v>
      </c>
      <c r="B44" s="45" t="s">
        <v>61</v>
      </c>
      <c r="C44" s="46" t="s">
        <v>49</v>
      </c>
      <c r="D44" s="46" t="s">
        <v>134</v>
      </c>
      <c r="E44" s="154">
        <f>E45</f>
        <v>4664.2</v>
      </c>
      <c r="F44" s="1"/>
    </row>
    <row r="45" spans="1:6" s="32" customFormat="1" ht="141.75">
      <c r="A45" s="53" t="s">
        <v>164</v>
      </c>
      <c r="B45" s="54" t="s">
        <v>62</v>
      </c>
      <c r="C45" s="55" t="s">
        <v>49</v>
      </c>
      <c r="D45" s="55" t="s">
        <v>25</v>
      </c>
      <c r="E45" s="155">
        <f>E46+E47</f>
        <v>4664.2</v>
      </c>
      <c r="F45" s="56"/>
    </row>
    <row r="46" spans="1:5" s="1" customFormat="1" ht="126">
      <c r="A46" s="52" t="s">
        <v>295</v>
      </c>
      <c r="B46" s="45" t="s">
        <v>298</v>
      </c>
      <c r="C46" s="46" t="s">
        <v>49</v>
      </c>
      <c r="D46" s="46" t="s">
        <v>25</v>
      </c>
      <c r="E46" s="154">
        <v>900</v>
      </c>
    </row>
    <row r="47" spans="1:5" s="1" customFormat="1" ht="47.25">
      <c r="A47" s="52" t="s">
        <v>296</v>
      </c>
      <c r="B47" s="45" t="s">
        <v>297</v>
      </c>
      <c r="C47" s="46" t="s">
        <v>49</v>
      </c>
      <c r="D47" s="46" t="s">
        <v>25</v>
      </c>
      <c r="E47" s="154">
        <v>3764.2</v>
      </c>
    </row>
    <row r="48" spans="1:6" s="31" customFormat="1" ht="47.25">
      <c r="A48" s="58" t="s">
        <v>103</v>
      </c>
      <c r="B48" s="45" t="s">
        <v>104</v>
      </c>
      <c r="C48" s="46" t="s">
        <v>49</v>
      </c>
      <c r="D48" s="46" t="s">
        <v>134</v>
      </c>
      <c r="E48" s="154">
        <f>E54+E49</f>
        <v>35</v>
      </c>
      <c r="F48" s="1"/>
    </row>
    <row r="49" spans="1:6" s="32" customFormat="1" ht="127.5" customHeight="1" hidden="1">
      <c r="A49" s="53" t="s">
        <v>299</v>
      </c>
      <c r="B49" s="54" t="s">
        <v>150</v>
      </c>
      <c r="C49" s="55" t="s">
        <v>49</v>
      </c>
      <c r="D49" s="55" t="s">
        <v>134</v>
      </c>
      <c r="E49" s="155">
        <f>E50+E52</f>
        <v>0</v>
      </c>
      <c r="F49" s="56"/>
    </row>
    <row r="50" spans="1:5" s="1" customFormat="1" ht="141.75" hidden="1">
      <c r="A50" s="52" t="s">
        <v>302</v>
      </c>
      <c r="B50" s="45" t="s">
        <v>300</v>
      </c>
      <c r="C50" s="46" t="s">
        <v>49</v>
      </c>
      <c r="D50" s="46" t="s">
        <v>151</v>
      </c>
      <c r="E50" s="154">
        <f>E51</f>
        <v>0</v>
      </c>
    </row>
    <row r="51" spans="1:5" s="1" customFormat="1" ht="126" hidden="1">
      <c r="A51" s="52" t="s">
        <v>303</v>
      </c>
      <c r="B51" s="45" t="s">
        <v>301</v>
      </c>
      <c r="C51" s="46" t="s">
        <v>49</v>
      </c>
      <c r="D51" s="46" t="s">
        <v>151</v>
      </c>
      <c r="E51" s="154"/>
    </row>
    <row r="52" spans="1:5" s="1" customFormat="1" ht="141.75" hidden="1">
      <c r="A52" s="52" t="s">
        <v>304</v>
      </c>
      <c r="B52" s="45" t="s">
        <v>300</v>
      </c>
      <c r="C52" s="46" t="s">
        <v>49</v>
      </c>
      <c r="D52" s="46" t="s">
        <v>229</v>
      </c>
      <c r="E52" s="154">
        <f>E53</f>
        <v>0</v>
      </c>
    </row>
    <row r="53" spans="1:5" s="1" customFormat="1" ht="141.75" hidden="1">
      <c r="A53" s="52" t="s">
        <v>305</v>
      </c>
      <c r="B53" s="45" t="s">
        <v>301</v>
      </c>
      <c r="C53" s="46" t="s">
        <v>49</v>
      </c>
      <c r="D53" s="46" t="s">
        <v>229</v>
      </c>
      <c r="E53" s="154">
        <v>0</v>
      </c>
    </row>
    <row r="54" spans="1:6" s="32" customFormat="1" ht="60.75" customHeight="1">
      <c r="A54" s="53" t="s">
        <v>306</v>
      </c>
      <c r="B54" s="54" t="s">
        <v>105</v>
      </c>
      <c r="C54" s="55" t="s">
        <v>49</v>
      </c>
      <c r="D54" s="55" t="s">
        <v>5</v>
      </c>
      <c r="E54" s="155">
        <f>E55</f>
        <v>35</v>
      </c>
      <c r="F54" s="56"/>
    </row>
    <row r="55" spans="1:6" s="32" customFormat="1" ht="60.75" customHeight="1">
      <c r="A55" s="53" t="s">
        <v>308</v>
      </c>
      <c r="B55" s="54" t="s">
        <v>307</v>
      </c>
      <c r="C55" s="55" t="s">
        <v>49</v>
      </c>
      <c r="D55" s="55" t="s">
        <v>5</v>
      </c>
      <c r="E55" s="155">
        <f>E56</f>
        <v>35</v>
      </c>
      <c r="F55" s="56"/>
    </row>
    <row r="56" spans="1:5" s="1" customFormat="1" ht="63">
      <c r="A56" s="52" t="s">
        <v>309</v>
      </c>
      <c r="B56" s="45" t="s">
        <v>310</v>
      </c>
      <c r="C56" s="46" t="s">
        <v>49</v>
      </c>
      <c r="D56" s="46" t="s">
        <v>5</v>
      </c>
      <c r="E56" s="154">
        <v>35</v>
      </c>
    </row>
    <row r="57" spans="1:5" s="1" customFormat="1" ht="31.5">
      <c r="A57" s="52" t="s">
        <v>166</v>
      </c>
      <c r="B57" s="45" t="s">
        <v>165</v>
      </c>
      <c r="C57" s="46" t="s">
        <v>49</v>
      </c>
      <c r="D57" s="46" t="s">
        <v>134</v>
      </c>
      <c r="E57" s="154">
        <f>E58</f>
        <v>35</v>
      </c>
    </row>
    <row r="58" spans="1:6" s="32" customFormat="1" ht="47.25">
      <c r="A58" s="53" t="s">
        <v>312</v>
      </c>
      <c r="B58" s="54" t="s">
        <v>311</v>
      </c>
      <c r="C58" s="55" t="s">
        <v>49</v>
      </c>
      <c r="D58" s="55" t="s">
        <v>26</v>
      </c>
      <c r="E58" s="155">
        <f>E59</f>
        <v>35</v>
      </c>
      <c r="F58" s="56"/>
    </row>
    <row r="59" spans="1:5" s="1" customFormat="1" ht="63">
      <c r="A59" s="52" t="s">
        <v>313</v>
      </c>
      <c r="B59" s="45" t="s">
        <v>314</v>
      </c>
      <c r="C59" s="46" t="s">
        <v>49</v>
      </c>
      <c r="D59" s="46" t="s">
        <v>26</v>
      </c>
      <c r="E59" s="154">
        <v>35</v>
      </c>
    </row>
    <row r="60" spans="1:5" s="1" customFormat="1" ht="15.75" hidden="1">
      <c r="A60" s="52" t="s">
        <v>167</v>
      </c>
      <c r="B60" s="45" t="s">
        <v>34</v>
      </c>
      <c r="C60" s="46" t="s">
        <v>49</v>
      </c>
      <c r="D60" s="46" t="s">
        <v>134</v>
      </c>
      <c r="E60" s="154">
        <f>E61+E63</f>
        <v>0</v>
      </c>
    </row>
    <row r="61" spans="1:6" s="31" customFormat="1" ht="15.75" hidden="1">
      <c r="A61" s="53" t="s">
        <v>169</v>
      </c>
      <c r="B61" s="54" t="s">
        <v>168</v>
      </c>
      <c r="C61" s="55" t="s">
        <v>49</v>
      </c>
      <c r="D61" s="55" t="s">
        <v>27</v>
      </c>
      <c r="E61" s="155">
        <f>E62</f>
        <v>0</v>
      </c>
      <c r="F61" s="1"/>
    </row>
    <row r="62" spans="1:6" s="32" customFormat="1" ht="31.5" hidden="1">
      <c r="A62" s="52" t="s">
        <v>315</v>
      </c>
      <c r="B62" s="45" t="s">
        <v>316</v>
      </c>
      <c r="C62" s="46" t="s">
        <v>49</v>
      </c>
      <c r="D62" s="46" t="s">
        <v>27</v>
      </c>
      <c r="E62" s="154">
        <v>0</v>
      </c>
      <c r="F62" s="56"/>
    </row>
    <row r="63" spans="1:6" s="31" customFormat="1" ht="15.75" hidden="1">
      <c r="A63" s="53" t="s">
        <v>317</v>
      </c>
      <c r="B63" s="54" t="s">
        <v>318</v>
      </c>
      <c r="C63" s="55" t="s">
        <v>49</v>
      </c>
      <c r="D63" s="55" t="s">
        <v>27</v>
      </c>
      <c r="E63" s="155">
        <f>E64</f>
        <v>0</v>
      </c>
      <c r="F63" s="1"/>
    </row>
    <row r="64" spans="1:6" s="32" customFormat="1" ht="31.5" hidden="1">
      <c r="A64" s="52" t="s">
        <v>320</v>
      </c>
      <c r="B64" s="45" t="s">
        <v>319</v>
      </c>
      <c r="C64" s="46" t="s">
        <v>49</v>
      </c>
      <c r="D64" s="46" t="s">
        <v>27</v>
      </c>
      <c r="E64" s="154">
        <v>0</v>
      </c>
      <c r="F64" s="56"/>
    </row>
    <row r="65" spans="1:6" s="30" customFormat="1" ht="15.75">
      <c r="A65" s="59" t="s">
        <v>19</v>
      </c>
      <c r="B65" s="60" t="s">
        <v>63</v>
      </c>
      <c r="C65" s="61" t="s">
        <v>49</v>
      </c>
      <c r="D65" s="61" t="s">
        <v>134</v>
      </c>
      <c r="E65" s="153">
        <f>E66+E86+E89</f>
        <v>8007.8</v>
      </c>
      <c r="F65" s="44"/>
    </row>
    <row r="66" spans="1:6" s="31" customFormat="1" ht="47.25">
      <c r="A66" s="52" t="s">
        <v>18</v>
      </c>
      <c r="B66" s="34" t="s">
        <v>64</v>
      </c>
      <c r="C66" s="35" t="s">
        <v>49</v>
      </c>
      <c r="D66" s="35" t="s">
        <v>134</v>
      </c>
      <c r="E66" s="154">
        <f>E67+E74+E81</f>
        <v>8007.8</v>
      </c>
      <c r="F66" s="1"/>
    </row>
    <row r="67" spans="1:6" s="32" customFormat="1" ht="47.25">
      <c r="A67" s="53" t="s">
        <v>123</v>
      </c>
      <c r="B67" s="62" t="s">
        <v>65</v>
      </c>
      <c r="C67" s="63" t="s">
        <v>49</v>
      </c>
      <c r="D67" s="63" t="s">
        <v>7</v>
      </c>
      <c r="E67" s="155">
        <f>E68+E71</f>
        <v>7547.2</v>
      </c>
      <c r="F67" s="56"/>
    </row>
    <row r="68" spans="1:6" s="31" customFormat="1" ht="31.5">
      <c r="A68" s="52" t="s">
        <v>124</v>
      </c>
      <c r="B68" s="34" t="s">
        <v>66</v>
      </c>
      <c r="C68" s="35" t="s">
        <v>49</v>
      </c>
      <c r="D68" s="35" t="s">
        <v>7</v>
      </c>
      <c r="E68" s="154">
        <f>E69+E70</f>
        <v>7547.2</v>
      </c>
      <c r="F68" s="1"/>
    </row>
    <row r="69" spans="1:5" s="1" customFormat="1" ht="47.25">
      <c r="A69" s="52" t="s">
        <v>321</v>
      </c>
      <c r="B69" s="34" t="s">
        <v>322</v>
      </c>
      <c r="C69" s="35" t="s">
        <v>49</v>
      </c>
      <c r="D69" s="35" t="s">
        <v>7</v>
      </c>
      <c r="E69" s="154">
        <v>606.2</v>
      </c>
    </row>
    <row r="70" spans="1:5" s="1" customFormat="1" ht="63">
      <c r="A70" s="52" t="s">
        <v>323</v>
      </c>
      <c r="B70" s="34" t="s">
        <v>322</v>
      </c>
      <c r="C70" s="35" t="s">
        <v>6</v>
      </c>
      <c r="D70" s="35" t="s">
        <v>7</v>
      </c>
      <c r="E70" s="154">
        <v>6941</v>
      </c>
    </row>
    <row r="71" spans="1:5" s="1" customFormat="1" ht="47.25" hidden="1">
      <c r="A71" s="142" t="s">
        <v>129</v>
      </c>
      <c r="B71" s="143" t="s">
        <v>67</v>
      </c>
      <c r="C71" s="144" t="s">
        <v>49</v>
      </c>
      <c r="D71" s="144" t="s">
        <v>7</v>
      </c>
      <c r="E71" s="157">
        <f>E72+E73</f>
        <v>0</v>
      </c>
    </row>
    <row r="72" spans="1:5" s="1" customFormat="1" ht="47.25" hidden="1">
      <c r="A72" s="142" t="s">
        <v>130</v>
      </c>
      <c r="B72" s="143" t="s">
        <v>68</v>
      </c>
      <c r="C72" s="144" t="s">
        <v>49</v>
      </c>
      <c r="D72" s="144" t="s">
        <v>7</v>
      </c>
      <c r="E72" s="157">
        <v>0</v>
      </c>
    </row>
    <row r="73" spans="1:5" s="1" customFormat="1" ht="45.75" customHeight="1" hidden="1">
      <c r="A73" s="142" t="s">
        <v>148</v>
      </c>
      <c r="B73" s="143" t="s">
        <v>68</v>
      </c>
      <c r="C73" s="144" t="s">
        <v>6</v>
      </c>
      <c r="D73" s="144" t="s">
        <v>7</v>
      </c>
      <c r="E73" s="157">
        <v>0</v>
      </c>
    </row>
    <row r="74" spans="1:6" s="32" customFormat="1" ht="47.25" hidden="1">
      <c r="A74" s="53" t="s">
        <v>170</v>
      </c>
      <c r="B74" s="62" t="s">
        <v>69</v>
      </c>
      <c r="C74" s="63" t="s">
        <v>49</v>
      </c>
      <c r="D74" s="63" t="s">
        <v>7</v>
      </c>
      <c r="E74" s="155">
        <f>E75</f>
        <v>0</v>
      </c>
      <c r="F74" s="56"/>
    </row>
    <row r="75" spans="1:6" s="31" customFormat="1" ht="15.75" hidden="1">
      <c r="A75" s="52" t="s">
        <v>145</v>
      </c>
      <c r="B75" s="34" t="s">
        <v>28</v>
      </c>
      <c r="C75" s="35" t="s">
        <v>49</v>
      </c>
      <c r="D75" s="35" t="s">
        <v>7</v>
      </c>
      <c r="E75" s="154">
        <f>E76</f>
        <v>0</v>
      </c>
      <c r="F75" s="1"/>
    </row>
    <row r="76" spans="1:5" s="1" customFormat="1" ht="31.5" hidden="1">
      <c r="A76" s="52" t="s">
        <v>324</v>
      </c>
      <c r="B76" s="34" t="s">
        <v>325</v>
      </c>
      <c r="C76" s="35" t="s">
        <v>49</v>
      </c>
      <c r="D76" s="35" t="s">
        <v>7</v>
      </c>
      <c r="E76" s="154">
        <f>E77+E78+E79+E80</f>
        <v>0</v>
      </c>
    </row>
    <row r="77" spans="1:5" s="1" customFormat="1" ht="173.25" hidden="1">
      <c r="A77" s="52" t="s">
        <v>275</v>
      </c>
      <c r="B77" s="34" t="s">
        <v>325</v>
      </c>
      <c r="C77" s="35" t="s">
        <v>49</v>
      </c>
      <c r="D77" s="35" t="s">
        <v>7</v>
      </c>
      <c r="E77" s="154">
        <v>0</v>
      </c>
    </row>
    <row r="78" spans="1:5" s="1" customFormat="1" ht="63" hidden="1">
      <c r="A78" s="52" t="s">
        <v>276</v>
      </c>
      <c r="B78" s="34" t="s">
        <v>325</v>
      </c>
      <c r="C78" s="35" t="s">
        <v>49</v>
      </c>
      <c r="D78" s="35" t="s">
        <v>7</v>
      </c>
      <c r="E78" s="154">
        <v>0</v>
      </c>
    </row>
    <row r="79" spans="1:5" s="1" customFormat="1" ht="15.75" hidden="1">
      <c r="A79" s="52"/>
      <c r="B79" s="34" t="s">
        <v>325</v>
      </c>
      <c r="C79" s="35" t="s">
        <v>49</v>
      </c>
      <c r="D79" s="35" t="s">
        <v>7</v>
      </c>
      <c r="E79" s="154">
        <v>0</v>
      </c>
    </row>
    <row r="80" spans="1:5" s="1" customFormat="1" ht="204.75" hidden="1">
      <c r="A80" s="52" t="s">
        <v>484</v>
      </c>
      <c r="B80" s="34" t="s">
        <v>29</v>
      </c>
      <c r="C80" s="35" t="s">
        <v>49</v>
      </c>
      <c r="D80" s="35" t="s">
        <v>7</v>
      </c>
      <c r="E80" s="154">
        <v>0</v>
      </c>
    </row>
    <row r="81" spans="1:6" s="32" customFormat="1" ht="47.25">
      <c r="A81" s="53" t="s">
        <v>31</v>
      </c>
      <c r="B81" s="62" t="s">
        <v>30</v>
      </c>
      <c r="C81" s="63" t="s">
        <v>49</v>
      </c>
      <c r="D81" s="63" t="s">
        <v>7</v>
      </c>
      <c r="E81" s="155">
        <f>E82+E83</f>
        <v>460.6</v>
      </c>
      <c r="F81" s="56"/>
    </row>
    <row r="82" spans="1:6" s="32" customFormat="1" ht="63">
      <c r="A82" s="52" t="s">
        <v>326</v>
      </c>
      <c r="B82" s="34" t="s">
        <v>327</v>
      </c>
      <c r="C82" s="35" t="s">
        <v>49</v>
      </c>
      <c r="D82" s="35" t="s">
        <v>7</v>
      </c>
      <c r="E82" s="154">
        <v>375</v>
      </c>
      <c r="F82" s="56"/>
    </row>
    <row r="83" spans="1:6" s="31" customFormat="1" ht="45.75" customHeight="1">
      <c r="A83" s="33" t="s">
        <v>330</v>
      </c>
      <c r="B83" s="34" t="s">
        <v>328</v>
      </c>
      <c r="C83" s="35" t="s">
        <v>49</v>
      </c>
      <c r="D83" s="35" t="s">
        <v>7</v>
      </c>
      <c r="E83" s="154">
        <f>E84+E85</f>
        <v>85.60000000000001</v>
      </c>
      <c r="F83" s="1"/>
    </row>
    <row r="84" spans="1:6" s="31" customFormat="1" ht="45.75" customHeight="1">
      <c r="A84" s="33" t="s">
        <v>228</v>
      </c>
      <c r="B84" s="34" t="s">
        <v>328</v>
      </c>
      <c r="C84" s="35" t="s">
        <v>49</v>
      </c>
      <c r="D84" s="35" t="s">
        <v>7</v>
      </c>
      <c r="E84" s="154">
        <v>84.9</v>
      </c>
      <c r="F84" s="1"/>
    </row>
    <row r="85" spans="1:6" s="31" customFormat="1" ht="141.75">
      <c r="A85" s="33" t="s">
        <v>257</v>
      </c>
      <c r="B85" s="34" t="s">
        <v>328</v>
      </c>
      <c r="C85" s="35" t="s">
        <v>49</v>
      </c>
      <c r="D85" s="35" t="s">
        <v>7</v>
      </c>
      <c r="E85" s="154">
        <v>0.7</v>
      </c>
      <c r="F85" s="1"/>
    </row>
    <row r="86" spans="1:6" s="32" customFormat="1" ht="31.5" hidden="1">
      <c r="A86" s="52" t="s">
        <v>230</v>
      </c>
      <c r="B86" s="34" t="s">
        <v>333</v>
      </c>
      <c r="C86" s="35" t="s">
        <v>49</v>
      </c>
      <c r="D86" s="35" t="s">
        <v>134</v>
      </c>
      <c r="E86" s="154">
        <f>E87</f>
        <v>0</v>
      </c>
      <c r="F86" s="56"/>
    </row>
    <row r="87" spans="1:6" s="31" customFormat="1" ht="31.5" hidden="1">
      <c r="A87" s="33" t="s">
        <v>331</v>
      </c>
      <c r="B87" s="34" t="s">
        <v>329</v>
      </c>
      <c r="C87" s="35" t="s">
        <v>49</v>
      </c>
      <c r="D87" s="35" t="s">
        <v>27</v>
      </c>
      <c r="E87" s="154">
        <f>E88</f>
        <v>0</v>
      </c>
      <c r="F87" s="1"/>
    </row>
    <row r="88" spans="1:6" s="31" customFormat="1" ht="31.5" hidden="1">
      <c r="A88" s="33" t="s">
        <v>331</v>
      </c>
      <c r="B88" s="34" t="s">
        <v>332</v>
      </c>
      <c r="C88" s="35" t="s">
        <v>49</v>
      </c>
      <c r="D88" s="35" t="s">
        <v>27</v>
      </c>
      <c r="E88" s="154"/>
      <c r="F88" s="1"/>
    </row>
    <row r="89" spans="1:6" s="32" customFormat="1" ht="62.25" customHeight="1" hidden="1">
      <c r="A89" s="52" t="s">
        <v>485</v>
      </c>
      <c r="B89" s="34" t="s">
        <v>486</v>
      </c>
      <c r="C89" s="35" t="s">
        <v>49</v>
      </c>
      <c r="D89" s="35" t="s">
        <v>134</v>
      </c>
      <c r="E89" s="154">
        <f>E90</f>
        <v>0</v>
      </c>
      <c r="F89" s="56"/>
    </row>
    <row r="90" spans="1:6" s="31" customFormat="1" ht="63" hidden="1">
      <c r="A90" s="33" t="s">
        <v>482</v>
      </c>
      <c r="B90" s="34" t="s">
        <v>487</v>
      </c>
      <c r="C90" s="35" t="s">
        <v>49</v>
      </c>
      <c r="D90" s="35" t="s">
        <v>27</v>
      </c>
      <c r="E90" s="154"/>
      <c r="F90" s="1"/>
    </row>
    <row r="91" spans="1:6" s="1" customFormat="1" ht="16.5" thickBot="1">
      <c r="A91" s="64" t="s">
        <v>20</v>
      </c>
      <c r="B91" s="65"/>
      <c r="C91" s="65"/>
      <c r="D91" s="65"/>
      <c r="E91" s="158">
        <f>E65+E11</f>
        <v>30137.628999999997</v>
      </c>
      <c r="F91" s="36"/>
    </row>
    <row r="92" spans="2:4" s="1" customFormat="1" ht="15.75">
      <c r="B92" s="37"/>
      <c r="C92" s="37"/>
      <c r="D92" s="37"/>
    </row>
    <row r="93" spans="1:5" s="1" customFormat="1" ht="15.75">
      <c r="A93" s="1" t="s">
        <v>33</v>
      </c>
      <c r="B93" s="29"/>
      <c r="C93" s="29"/>
      <c r="D93" s="29"/>
      <c r="E93" s="37" t="s">
        <v>37</v>
      </c>
    </row>
    <row r="94" spans="2:4" ht="12.75">
      <c r="B94" s="7"/>
      <c r="C94" s="7"/>
      <c r="D94" s="7"/>
    </row>
    <row r="95" spans="2:4" ht="12.75">
      <c r="B95" s="7"/>
      <c r="C95" s="7"/>
      <c r="D95" s="7"/>
    </row>
    <row r="96" spans="2:4" ht="12.75">
      <c r="B96" s="7"/>
      <c r="C96" s="7"/>
      <c r="D96" s="7"/>
    </row>
    <row r="97" spans="2:4" ht="12.75">
      <c r="B97" s="7"/>
      <c r="C97" s="7"/>
      <c r="D97" s="7"/>
    </row>
    <row r="98" spans="2:4" ht="12.75">
      <c r="B98" s="7"/>
      <c r="C98" s="7"/>
      <c r="D98" s="7"/>
    </row>
    <row r="99" spans="2:4" ht="12.75">
      <c r="B99" s="7"/>
      <c r="C99" s="7"/>
      <c r="D99" s="7"/>
    </row>
    <row r="100" spans="2:4" ht="12.75">
      <c r="B100" s="7"/>
      <c r="C100" s="7"/>
      <c r="D100" s="7"/>
    </row>
    <row r="101" spans="2:4" ht="12.75">
      <c r="B101" s="7"/>
      <c r="C101" s="7"/>
      <c r="D101" s="7"/>
    </row>
    <row r="102" spans="2:4" ht="12.75">
      <c r="B102" s="7"/>
      <c r="C102" s="7"/>
      <c r="D102" s="7"/>
    </row>
    <row r="103" spans="2:4" ht="12.75">
      <c r="B103" s="7"/>
      <c r="C103" s="7"/>
      <c r="D103" s="7"/>
    </row>
    <row r="104" spans="2:4" ht="12.75">
      <c r="B104" s="7"/>
      <c r="C104" s="7"/>
      <c r="D104" s="7"/>
    </row>
    <row r="105" spans="2:4" ht="12.75">
      <c r="B105" s="7"/>
      <c r="C105" s="7"/>
      <c r="D105" s="7"/>
    </row>
    <row r="106" spans="2:4" ht="12.75">
      <c r="B106" s="7"/>
      <c r="C106" s="7"/>
      <c r="D106" s="7"/>
    </row>
    <row r="107" spans="2:4" ht="12.75">
      <c r="B107" s="7"/>
      <c r="C107" s="7"/>
      <c r="D107" s="7"/>
    </row>
    <row r="108" spans="2:4" ht="12.75">
      <c r="B108" s="7"/>
      <c r="C108" s="7"/>
      <c r="D108" s="7"/>
    </row>
    <row r="109" spans="2:4" ht="12.75">
      <c r="B109" s="7"/>
      <c r="C109" s="7"/>
      <c r="D109" s="7"/>
    </row>
    <row r="110" spans="2:4" ht="12.75">
      <c r="B110" s="7"/>
      <c r="C110" s="7"/>
      <c r="D110" s="7"/>
    </row>
    <row r="111" spans="2:4" ht="12.75">
      <c r="B111" s="7"/>
      <c r="C111" s="7"/>
      <c r="D111" s="7"/>
    </row>
    <row r="112" spans="2:4" ht="12.75">
      <c r="B112" s="7"/>
      <c r="C112" s="7"/>
      <c r="D112" s="7"/>
    </row>
    <row r="113" spans="2:4" ht="12.75">
      <c r="B113" s="7"/>
      <c r="C113" s="7"/>
      <c r="D113" s="7"/>
    </row>
    <row r="114" spans="2:4" ht="12.75">
      <c r="B114" s="7"/>
      <c r="C114" s="7"/>
      <c r="D114" s="7"/>
    </row>
    <row r="115" spans="2:4" ht="12.75">
      <c r="B115" s="7"/>
      <c r="C115" s="7"/>
      <c r="D115" s="7"/>
    </row>
    <row r="116" spans="2:4" ht="12.75">
      <c r="B116" s="7"/>
      <c r="C116" s="7"/>
      <c r="D116" s="7"/>
    </row>
    <row r="117" spans="2:4" ht="12.75">
      <c r="B117" s="7"/>
      <c r="C117" s="7"/>
      <c r="D117" s="7"/>
    </row>
    <row r="118" spans="2:4" ht="12.75">
      <c r="B118" s="7"/>
      <c r="C118" s="7"/>
      <c r="D118" s="7"/>
    </row>
    <row r="119" spans="2:4" ht="12.75">
      <c r="B119" s="7"/>
      <c r="C119" s="7"/>
      <c r="D119" s="7"/>
    </row>
    <row r="120" spans="2:4" ht="12.75">
      <c r="B120" s="7"/>
      <c r="C120" s="7"/>
      <c r="D120" s="7"/>
    </row>
    <row r="121" spans="2:4" ht="12.75">
      <c r="B121" s="7"/>
      <c r="C121" s="7"/>
      <c r="D121" s="7"/>
    </row>
    <row r="122" spans="2:4" ht="12.75">
      <c r="B122" s="7"/>
      <c r="C122" s="7"/>
      <c r="D122" s="7"/>
    </row>
    <row r="123" spans="2:4" ht="12.75">
      <c r="B123" s="7"/>
      <c r="C123" s="7"/>
      <c r="D123" s="7"/>
    </row>
    <row r="124" spans="2:4" ht="12.75">
      <c r="B124" s="7"/>
      <c r="C124" s="7"/>
      <c r="D124" s="7"/>
    </row>
    <row r="125" spans="2:4" ht="12.75">
      <c r="B125" s="7"/>
      <c r="C125" s="7"/>
      <c r="D125" s="7"/>
    </row>
    <row r="126" spans="2:4" ht="12.75">
      <c r="B126" s="7"/>
      <c r="C126" s="7"/>
      <c r="D126" s="7"/>
    </row>
    <row r="127" spans="2:4" ht="12.75">
      <c r="B127" s="7"/>
      <c r="C127" s="7"/>
      <c r="D127" s="7"/>
    </row>
    <row r="128" spans="2:4" ht="12.75">
      <c r="B128" s="7"/>
      <c r="C128" s="7"/>
      <c r="D128" s="7"/>
    </row>
    <row r="129" spans="2:4" ht="12.75">
      <c r="B129" s="7"/>
      <c r="C129" s="7"/>
      <c r="D129" s="7"/>
    </row>
    <row r="130" spans="2:4" ht="12.75">
      <c r="B130" s="7"/>
      <c r="C130" s="7"/>
      <c r="D130" s="7"/>
    </row>
    <row r="131" spans="2:4" ht="12.75">
      <c r="B131" s="7"/>
      <c r="C131" s="7"/>
      <c r="D131" s="7"/>
    </row>
    <row r="132" spans="2:4" ht="12.75">
      <c r="B132" s="7"/>
      <c r="C132" s="7"/>
      <c r="D132" s="7"/>
    </row>
    <row r="133" spans="2:4" ht="12.75">
      <c r="B133" s="7"/>
      <c r="C133" s="7"/>
      <c r="D133" s="7"/>
    </row>
    <row r="134" spans="2:4" ht="12.75">
      <c r="B134" s="7"/>
      <c r="C134" s="7"/>
      <c r="D134" s="7"/>
    </row>
    <row r="135" spans="2:4" ht="12.75">
      <c r="B135" s="7"/>
      <c r="C135" s="7"/>
      <c r="D135" s="7"/>
    </row>
    <row r="136" spans="2:4" ht="12.75">
      <c r="B136" s="7"/>
      <c r="C136" s="7"/>
      <c r="D136" s="7"/>
    </row>
    <row r="137" spans="2:4" ht="12.75">
      <c r="B137" s="7"/>
      <c r="C137" s="7"/>
      <c r="D137" s="7"/>
    </row>
    <row r="138" spans="2:4" ht="12.75">
      <c r="B138" s="7"/>
      <c r="C138" s="7"/>
      <c r="D138" s="7"/>
    </row>
    <row r="139" spans="2:4" ht="12.75">
      <c r="B139" s="7"/>
      <c r="C139" s="7"/>
      <c r="D139" s="7"/>
    </row>
    <row r="140" spans="2:4" ht="12.75">
      <c r="B140" s="7"/>
      <c r="C140" s="7"/>
      <c r="D140" s="7"/>
    </row>
    <row r="141" spans="2:4" ht="12.75">
      <c r="B141" s="7"/>
      <c r="C141" s="7"/>
      <c r="D141" s="7"/>
    </row>
    <row r="142" spans="2:4" ht="12.75">
      <c r="B142" s="7"/>
      <c r="C142" s="7"/>
      <c r="D142" s="7"/>
    </row>
    <row r="143" spans="2:4" ht="12.75">
      <c r="B143" s="7"/>
      <c r="C143" s="7"/>
      <c r="D143" s="7"/>
    </row>
    <row r="144" spans="2:4" ht="12.75">
      <c r="B144" s="7"/>
      <c r="C144" s="7"/>
      <c r="D144" s="7"/>
    </row>
    <row r="145" spans="2:4" ht="12.75">
      <c r="B145" s="7"/>
      <c r="C145" s="7"/>
      <c r="D145" s="7"/>
    </row>
    <row r="146" spans="2:4" ht="12.75">
      <c r="B146" s="7"/>
      <c r="C146" s="7"/>
      <c r="D146" s="7"/>
    </row>
    <row r="147" spans="2:4" ht="12.75">
      <c r="B147" s="7"/>
      <c r="C147" s="7"/>
      <c r="D147" s="7"/>
    </row>
    <row r="148" spans="2:4" ht="12.75">
      <c r="B148" s="7"/>
      <c r="C148" s="7"/>
      <c r="D148" s="7"/>
    </row>
    <row r="149" spans="2:4" ht="12.75">
      <c r="B149" s="7"/>
      <c r="C149" s="7"/>
      <c r="D149" s="7"/>
    </row>
    <row r="150" spans="2:4" ht="12.75">
      <c r="B150" s="7"/>
      <c r="C150" s="7"/>
      <c r="D150" s="7"/>
    </row>
    <row r="151" spans="2:4" ht="12.75">
      <c r="B151" s="7"/>
      <c r="C151" s="7"/>
      <c r="D151" s="7"/>
    </row>
    <row r="152" spans="2:4" ht="12.75">
      <c r="B152" s="7"/>
      <c r="C152" s="7"/>
      <c r="D152" s="7"/>
    </row>
    <row r="153" spans="2:4" ht="12.75">
      <c r="B153" s="7"/>
      <c r="C153" s="7"/>
      <c r="D153" s="7"/>
    </row>
    <row r="154" spans="2:4" ht="12.75">
      <c r="B154" s="7"/>
      <c r="C154" s="7"/>
      <c r="D154" s="7"/>
    </row>
    <row r="155" spans="2:4" ht="12.75">
      <c r="B155" s="7"/>
      <c r="C155" s="7"/>
      <c r="D155" s="7"/>
    </row>
    <row r="156" spans="2:4" ht="12.75">
      <c r="B156" s="7"/>
      <c r="C156" s="7"/>
      <c r="D156" s="7"/>
    </row>
    <row r="157" spans="2:4" ht="12.75">
      <c r="B157" s="7"/>
      <c r="C157" s="7"/>
      <c r="D157" s="7"/>
    </row>
    <row r="158" spans="2:4" ht="12.75">
      <c r="B158" s="7"/>
      <c r="C158" s="7"/>
      <c r="D158" s="7"/>
    </row>
    <row r="159" spans="2:4" ht="12.75">
      <c r="B159" s="7"/>
      <c r="C159" s="7"/>
      <c r="D159" s="7"/>
    </row>
    <row r="160" spans="2:4" ht="12.75">
      <c r="B160" s="7"/>
      <c r="C160" s="7"/>
      <c r="D160" s="7"/>
    </row>
    <row r="161" spans="2:4" ht="12.75">
      <c r="B161" s="7"/>
      <c r="C161" s="7"/>
      <c r="D161" s="7"/>
    </row>
    <row r="162" spans="2:4" ht="12.75">
      <c r="B162" s="7"/>
      <c r="C162" s="7"/>
      <c r="D162" s="7"/>
    </row>
    <row r="163" spans="2:4" ht="12.75">
      <c r="B163" s="7"/>
      <c r="C163" s="7"/>
      <c r="D163" s="7"/>
    </row>
    <row r="164" spans="2:4" ht="12.75">
      <c r="B164" s="7"/>
      <c r="C164" s="7"/>
      <c r="D164" s="7"/>
    </row>
    <row r="165" spans="2:4" ht="12.75">
      <c r="B165" s="7"/>
      <c r="C165" s="7"/>
      <c r="D165" s="7"/>
    </row>
    <row r="166" spans="2:4" ht="12.75">
      <c r="B166" s="7"/>
      <c r="C166" s="7"/>
      <c r="D166" s="7"/>
    </row>
    <row r="167" spans="2:4" ht="12.75">
      <c r="B167" s="7"/>
      <c r="C167" s="7"/>
      <c r="D167" s="7"/>
    </row>
    <row r="168" spans="2:4" ht="12.75">
      <c r="B168" s="7"/>
      <c r="C168" s="7"/>
      <c r="D168" s="7"/>
    </row>
    <row r="169" spans="2:4" ht="12.75">
      <c r="B169" s="7"/>
      <c r="C169" s="7"/>
      <c r="D169" s="7"/>
    </row>
    <row r="170" spans="2:4" ht="12.75">
      <c r="B170" s="7"/>
      <c r="C170" s="7"/>
      <c r="D170" s="7"/>
    </row>
    <row r="171" spans="2:4" ht="12.75">
      <c r="B171" s="7"/>
      <c r="C171" s="7"/>
      <c r="D171" s="7"/>
    </row>
    <row r="172" spans="2:4" ht="12.75">
      <c r="B172" s="7"/>
      <c r="C172" s="7"/>
      <c r="D172" s="7"/>
    </row>
    <row r="173" spans="2:4" ht="12.75">
      <c r="B173" s="7"/>
      <c r="C173" s="7"/>
      <c r="D173" s="7"/>
    </row>
    <row r="174" spans="2:4" ht="12.75">
      <c r="B174" s="7"/>
      <c r="C174" s="7"/>
      <c r="D174" s="7"/>
    </row>
    <row r="175" spans="2:4" ht="12.75">
      <c r="B175" s="7"/>
      <c r="C175" s="7"/>
      <c r="D175" s="7"/>
    </row>
    <row r="176" spans="2:4" ht="12.75">
      <c r="B176" s="7"/>
      <c r="C176" s="7"/>
      <c r="D176" s="7"/>
    </row>
    <row r="177" spans="2:4" ht="12.75">
      <c r="B177" s="7"/>
      <c r="C177" s="7"/>
      <c r="D177" s="7"/>
    </row>
    <row r="178" spans="2:4" ht="12.75">
      <c r="B178" s="7"/>
      <c r="C178" s="7"/>
      <c r="D178" s="7"/>
    </row>
    <row r="179" spans="2:4" ht="12.75">
      <c r="B179" s="7"/>
      <c r="C179" s="7"/>
      <c r="D179" s="7"/>
    </row>
    <row r="180" spans="2:4" ht="12.75">
      <c r="B180" s="7"/>
      <c r="C180" s="7"/>
      <c r="D180" s="7"/>
    </row>
    <row r="181" spans="2:4" ht="12.75">
      <c r="B181" s="7"/>
      <c r="C181" s="7"/>
      <c r="D181" s="7"/>
    </row>
    <row r="182" spans="2:4" ht="12.75">
      <c r="B182" s="7"/>
      <c r="C182" s="7"/>
      <c r="D182" s="7"/>
    </row>
    <row r="183" spans="2:4" ht="12.75">
      <c r="B183" s="7"/>
      <c r="C183" s="7"/>
      <c r="D183" s="7"/>
    </row>
    <row r="184" spans="2:4" ht="12.75">
      <c r="B184" s="7"/>
      <c r="C184" s="7"/>
      <c r="D184" s="7"/>
    </row>
    <row r="185" spans="2:4" ht="12.75">
      <c r="B185" s="7"/>
      <c r="C185" s="7"/>
      <c r="D185" s="7"/>
    </row>
    <row r="186" spans="2:4" ht="12.75">
      <c r="B186" s="7"/>
      <c r="C186" s="7"/>
      <c r="D186" s="7"/>
    </row>
    <row r="187" spans="2:4" ht="12.75">
      <c r="B187" s="7"/>
      <c r="C187" s="7"/>
      <c r="D187" s="7"/>
    </row>
    <row r="188" spans="2:4" ht="12.75">
      <c r="B188" s="7"/>
      <c r="C188" s="7"/>
      <c r="D188" s="7"/>
    </row>
    <row r="189" spans="2:4" ht="12.75">
      <c r="B189" s="7"/>
      <c r="C189" s="7"/>
      <c r="D189" s="7"/>
    </row>
    <row r="190" spans="2:4" ht="12.75">
      <c r="B190" s="7"/>
      <c r="C190" s="7"/>
      <c r="D190" s="7"/>
    </row>
    <row r="191" spans="2:4" ht="12.75">
      <c r="B191" s="7"/>
      <c r="C191" s="7"/>
      <c r="D191" s="7"/>
    </row>
    <row r="192" spans="2:4" ht="12.75">
      <c r="B192" s="7"/>
      <c r="C192" s="7"/>
      <c r="D192" s="7"/>
    </row>
    <row r="193" spans="2:4" ht="12.75">
      <c r="B193" s="7"/>
      <c r="C193" s="7"/>
      <c r="D193" s="7"/>
    </row>
    <row r="194" spans="2:4" ht="12.75">
      <c r="B194" s="7"/>
      <c r="C194" s="7"/>
      <c r="D194" s="7"/>
    </row>
    <row r="195" spans="2:4" ht="12.75">
      <c r="B195" s="7"/>
      <c r="C195" s="7"/>
      <c r="D195" s="7"/>
    </row>
    <row r="196" spans="2:4" ht="12.75">
      <c r="B196" s="7"/>
      <c r="C196" s="7"/>
      <c r="D196" s="7"/>
    </row>
    <row r="197" spans="2:4" ht="12.75">
      <c r="B197" s="7"/>
      <c r="C197" s="7"/>
      <c r="D197" s="7"/>
    </row>
    <row r="198" spans="2:4" ht="12.75">
      <c r="B198" s="7"/>
      <c r="C198" s="7"/>
      <c r="D198" s="7"/>
    </row>
    <row r="199" spans="2:4" ht="12.75">
      <c r="B199" s="7"/>
      <c r="C199" s="7"/>
      <c r="D199" s="7"/>
    </row>
    <row r="200" spans="2:4" ht="12.75">
      <c r="B200" s="7"/>
      <c r="C200" s="7"/>
      <c r="D200" s="7"/>
    </row>
    <row r="201" spans="2:4" ht="12.75">
      <c r="B201" s="7"/>
      <c r="C201" s="7"/>
      <c r="D201" s="7"/>
    </row>
    <row r="202" spans="2:4" ht="12.75">
      <c r="B202" s="7"/>
      <c r="C202" s="7"/>
      <c r="D202" s="7"/>
    </row>
    <row r="203" spans="2:4" ht="12.75">
      <c r="B203" s="7"/>
      <c r="C203" s="7"/>
      <c r="D203" s="7"/>
    </row>
    <row r="204" spans="2:4" ht="12.75">
      <c r="B204" s="7"/>
      <c r="C204" s="7"/>
      <c r="D204" s="7"/>
    </row>
    <row r="205" spans="2:4" ht="12.75">
      <c r="B205" s="7"/>
      <c r="C205" s="7"/>
      <c r="D205" s="7"/>
    </row>
    <row r="206" spans="2:4" ht="12.75">
      <c r="B206" s="7"/>
      <c r="C206" s="7"/>
      <c r="D206" s="7"/>
    </row>
    <row r="207" spans="2:4" ht="12.75">
      <c r="B207" s="7"/>
      <c r="C207" s="7"/>
      <c r="D207" s="7"/>
    </row>
    <row r="208" spans="2:4" ht="12.75">
      <c r="B208" s="7"/>
      <c r="C208" s="7"/>
      <c r="D208" s="7"/>
    </row>
    <row r="209" spans="2:4" ht="12.75">
      <c r="B209" s="7"/>
      <c r="C209" s="7"/>
      <c r="D209" s="7"/>
    </row>
    <row r="210" spans="2:4" ht="12.75">
      <c r="B210" s="7"/>
      <c r="C210" s="7"/>
      <c r="D210" s="7"/>
    </row>
    <row r="211" spans="2:4" ht="12.75">
      <c r="B211" s="7"/>
      <c r="C211" s="7"/>
      <c r="D211" s="7"/>
    </row>
    <row r="212" spans="2:4" ht="12.75">
      <c r="B212" s="7"/>
      <c r="C212" s="7"/>
      <c r="D212" s="7"/>
    </row>
    <row r="213" spans="2:4" ht="12.75">
      <c r="B213" s="7"/>
      <c r="C213" s="7"/>
      <c r="D213" s="7"/>
    </row>
    <row r="214" spans="2:4" ht="12.75">
      <c r="B214" s="7"/>
      <c r="C214" s="7"/>
      <c r="D214" s="7"/>
    </row>
    <row r="215" spans="2:4" ht="12.75">
      <c r="B215" s="7"/>
      <c r="C215" s="7"/>
      <c r="D215" s="7"/>
    </row>
    <row r="216" spans="2:4" ht="12.75">
      <c r="B216" s="7"/>
      <c r="C216" s="7"/>
      <c r="D216" s="7"/>
    </row>
    <row r="217" spans="2:4" ht="12.75">
      <c r="B217" s="7"/>
      <c r="C217" s="7"/>
      <c r="D217" s="7"/>
    </row>
    <row r="218" spans="2:4" ht="12.75">
      <c r="B218" s="7"/>
      <c r="C218" s="7"/>
      <c r="D218" s="7"/>
    </row>
    <row r="219" spans="2:4" ht="12.75">
      <c r="B219" s="7"/>
      <c r="C219" s="7"/>
      <c r="D219" s="7"/>
    </row>
    <row r="220" spans="2:4" ht="12.75">
      <c r="B220" s="7"/>
      <c r="C220" s="7"/>
      <c r="D220" s="7"/>
    </row>
    <row r="221" spans="2:4" ht="12.75">
      <c r="B221" s="7"/>
      <c r="C221" s="7"/>
      <c r="D221" s="7"/>
    </row>
    <row r="222" spans="2:4" ht="12.75">
      <c r="B222" s="7"/>
      <c r="C222" s="7"/>
      <c r="D222" s="7"/>
    </row>
    <row r="223" spans="2:4" ht="12.75">
      <c r="B223" s="7"/>
      <c r="C223" s="7"/>
      <c r="D223" s="7"/>
    </row>
    <row r="224" spans="2:4" ht="12.75">
      <c r="B224" s="7"/>
      <c r="C224" s="7"/>
      <c r="D224" s="7"/>
    </row>
    <row r="225" spans="2:4" ht="12.75">
      <c r="B225" s="7"/>
      <c r="C225" s="7"/>
      <c r="D225" s="7"/>
    </row>
    <row r="226" spans="2:4" ht="12.75">
      <c r="B226" s="7"/>
      <c r="C226" s="7"/>
      <c r="D226" s="7"/>
    </row>
    <row r="227" spans="2:4" ht="12.75">
      <c r="B227" s="7"/>
      <c r="C227" s="7"/>
      <c r="D227" s="7"/>
    </row>
    <row r="228" spans="2:4" ht="12.75">
      <c r="B228" s="7"/>
      <c r="C228" s="7"/>
      <c r="D228" s="7"/>
    </row>
    <row r="229" spans="2:4" ht="12.75">
      <c r="B229" s="7"/>
      <c r="C229" s="7"/>
      <c r="D229" s="7"/>
    </row>
    <row r="230" spans="2:4" ht="12.75">
      <c r="B230" s="7"/>
      <c r="C230" s="7"/>
      <c r="D230" s="7"/>
    </row>
    <row r="231" spans="2:4" ht="12.75">
      <c r="B231" s="7"/>
      <c r="C231" s="7"/>
      <c r="D231" s="7"/>
    </row>
    <row r="232" spans="2:4" ht="12.75">
      <c r="B232" s="7"/>
      <c r="C232" s="7"/>
      <c r="D232" s="7"/>
    </row>
    <row r="233" spans="2:4" ht="12.75">
      <c r="B233" s="7"/>
      <c r="C233" s="7"/>
      <c r="D233" s="7"/>
    </row>
    <row r="234" spans="2:4" ht="12.75">
      <c r="B234" s="7"/>
      <c r="C234" s="7"/>
      <c r="D234" s="7"/>
    </row>
    <row r="235" spans="2:4" ht="12.75">
      <c r="B235" s="7"/>
      <c r="C235" s="7"/>
      <c r="D235" s="7"/>
    </row>
    <row r="236" spans="2:4" ht="12.75">
      <c r="B236" s="7"/>
      <c r="C236" s="7"/>
      <c r="D236" s="7"/>
    </row>
    <row r="237" spans="2:4" ht="12.75">
      <c r="B237" s="7"/>
      <c r="C237" s="7"/>
      <c r="D237" s="7"/>
    </row>
    <row r="238" spans="2:4" ht="12.75">
      <c r="B238" s="7"/>
      <c r="C238" s="7"/>
      <c r="D238" s="7"/>
    </row>
    <row r="239" spans="2:4" ht="12.75">
      <c r="B239" s="7"/>
      <c r="C239" s="7"/>
      <c r="D239" s="7"/>
    </row>
    <row r="240" spans="2:4" ht="12.75">
      <c r="B240" s="7"/>
      <c r="C240" s="7"/>
      <c r="D240" s="7"/>
    </row>
    <row r="241" spans="2:4" ht="12.75">
      <c r="B241" s="7"/>
      <c r="C241" s="7"/>
      <c r="D241" s="7"/>
    </row>
    <row r="242" spans="2:4" ht="12.75">
      <c r="B242" s="7"/>
      <c r="C242" s="7"/>
      <c r="D242" s="7"/>
    </row>
    <row r="243" spans="2:4" ht="12.75">
      <c r="B243" s="7"/>
      <c r="C243" s="7"/>
      <c r="D243" s="7"/>
    </row>
    <row r="244" spans="2:4" ht="12.75">
      <c r="B244" s="7"/>
      <c r="C244" s="7"/>
      <c r="D244" s="7"/>
    </row>
    <row r="245" spans="2:4" ht="12.75">
      <c r="B245" s="7"/>
      <c r="C245" s="7"/>
      <c r="D245" s="7"/>
    </row>
    <row r="246" spans="2:4" ht="12.75">
      <c r="B246" s="7"/>
      <c r="C246" s="7"/>
      <c r="D246" s="7"/>
    </row>
    <row r="247" spans="2:4" ht="12.75">
      <c r="B247" s="7"/>
      <c r="C247" s="7"/>
      <c r="D247" s="7"/>
    </row>
    <row r="248" spans="2:4" ht="12.75">
      <c r="B248" s="7"/>
      <c r="C248" s="7"/>
      <c r="D248" s="7"/>
    </row>
    <row r="249" spans="2:4" ht="12.75">
      <c r="B249" s="7"/>
      <c r="C249" s="7"/>
      <c r="D249" s="7"/>
    </row>
    <row r="250" spans="2:4" ht="12.75">
      <c r="B250" s="7"/>
      <c r="C250" s="7"/>
      <c r="D250" s="7"/>
    </row>
    <row r="251" spans="2:4" ht="12.75">
      <c r="B251" s="7"/>
      <c r="C251" s="7"/>
      <c r="D251" s="7"/>
    </row>
    <row r="252" spans="2:4" ht="12.75">
      <c r="B252" s="7"/>
      <c r="C252" s="7"/>
      <c r="D252" s="7"/>
    </row>
    <row r="253" spans="2:4" ht="12.75">
      <c r="B253" s="7"/>
      <c r="C253" s="7"/>
      <c r="D253" s="7"/>
    </row>
    <row r="254" spans="2:4" ht="12.75">
      <c r="B254" s="7"/>
      <c r="C254" s="7"/>
      <c r="D254" s="7"/>
    </row>
    <row r="255" spans="2:4" ht="12.75">
      <c r="B255" s="7"/>
      <c r="C255" s="7"/>
      <c r="D255" s="7"/>
    </row>
    <row r="256" spans="2:4" ht="12.75">
      <c r="B256" s="7"/>
      <c r="C256" s="7"/>
      <c r="D256" s="7"/>
    </row>
    <row r="257" spans="2:4" ht="12.75">
      <c r="B257" s="7"/>
      <c r="C257" s="7"/>
      <c r="D257" s="7"/>
    </row>
    <row r="258" spans="2:4" ht="12.75">
      <c r="B258" s="7"/>
      <c r="C258" s="7"/>
      <c r="D258" s="7"/>
    </row>
    <row r="259" spans="2:4" ht="12.75">
      <c r="B259" s="7"/>
      <c r="C259" s="7"/>
      <c r="D259" s="7"/>
    </row>
    <row r="260" spans="2:4" ht="12.75">
      <c r="B260" s="7"/>
      <c r="C260" s="7"/>
      <c r="D260" s="7"/>
    </row>
    <row r="261" spans="2:4" ht="12.75">
      <c r="B261" s="7"/>
      <c r="C261" s="7"/>
      <c r="D261" s="7"/>
    </row>
    <row r="262" spans="2:4" ht="12.75">
      <c r="B262" s="7"/>
      <c r="C262" s="7"/>
      <c r="D262" s="7"/>
    </row>
    <row r="263" spans="2:4" ht="12.75">
      <c r="B263" s="7"/>
      <c r="C263" s="7"/>
      <c r="D263" s="7"/>
    </row>
    <row r="264" spans="2:4" ht="12.75">
      <c r="B264" s="7"/>
      <c r="C264" s="7"/>
      <c r="D264" s="7"/>
    </row>
    <row r="265" spans="2:4" ht="12.75">
      <c r="B265" s="7"/>
      <c r="C265" s="7"/>
      <c r="D265" s="7"/>
    </row>
    <row r="266" spans="2:4" ht="12.75">
      <c r="B266" s="7"/>
      <c r="C266" s="7"/>
      <c r="D266" s="7"/>
    </row>
    <row r="267" spans="2:4" ht="12.75">
      <c r="B267" s="7"/>
      <c r="C267" s="7"/>
      <c r="D267" s="7"/>
    </row>
    <row r="268" spans="2:4" ht="12.75">
      <c r="B268" s="7"/>
      <c r="C268" s="7"/>
      <c r="D268" s="7"/>
    </row>
    <row r="269" spans="2:4" ht="12.75">
      <c r="B269" s="7"/>
      <c r="C269" s="7"/>
      <c r="D269" s="7"/>
    </row>
    <row r="270" spans="2:4" ht="12.75">
      <c r="B270" s="7"/>
      <c r="C270" s="7"/>
      <c r="D270" s="7"/>
    </row>
    <row r="271" spans="2:4" ht="12.75">
      <c r="B271" s="7"/>
      <c r="C271" s="7"/>
      <c r="D271" s="7"/>
    </row>
    <row r="272" spans="2:4" ht="12.75">
      <c r="B272" s="7"/>
      <c r="C272" s="7"/>
      <c r="D272" s="7"/>
    </row>
    <row r="273" spans="2:4" ht="12.75">
      <c r="B273" s="7"/>
      <c r="C273" s="7"/>
      <c r="D273" s="7"/>
    </row>
    <row r="274" spans="2:4" ht="12.75">
      <c r="B274" s="7"/>
      <c r="C274" s="7"/>
      <c r="D274" s="7"/>
    </row>
    <row r="275" spans="2:4" ht="12.75">
      <c r="B275" s="7"/>
      <c r="C275" s="7"/>
      <c r="D275" s="7"/>
    </row>
    <row r="276" spans="2:4" ht="12.75">
      <c r="B276" s="7"/>
      <c r="C276" s="7"/>
      <c r="D276" s="7"/>
    </row>
    <row r="277" spans="2:4" ht="12.75">
      <c r="B277" s="7"/>
      <c r="C277" s="7"/>
      <c r="D277" s="7"/>
    </row>
    <row r="278" spans="2:4" ht="12.75">
      <c r="B278" s="7"/>
      <c r="C278" s="7"/>
      <c r="D278" s="7"/>
    </row>
    <row r="279" spans="2:4" ht="12.75">
      <c r="B279" s="7"/>
      <c r="C279" s="7"/>
      <c r="D279" s="7"/>
    </row>
    <row r="280" spans="2:4" ht="12.75">
      <c r="B280" s="7"/>
      <c r="C280" s="7"/>
      <c r="D280" s="7"/>
    </row>
    <row r="281" spans="2:4" ht="12.75">
      <c r="B281" s="7"/>
      <c r="C281" s="7"/>
      <c r="D281" s="7"/>
    </row>
    <row r="282" spans="2:4" ht="12.75">
      <c r="B282" s="7"/>
      <c r="C282" s="7"/>
      <c r="D282" s="7"/>
    </row>
    <row r="283" spans="2:4" ht="12.75">
      <c r="B283" s="7"/>
      <c r="C283" s="7"/>
      <c r="D283" s="7"/>
    </row>
    <row r="284" spans="2:4" ht="12.75">
      <c r="B284" s="7"/>
      <c r="C284" s="7"/>
      <c r="D284" s="7"/>
    </row>
    <row r="285" spans="2:4" ht="12.75">
      <c r="B285" s="7"/>
      <c r="C285" s="7"/>
      <c r="D285" s="7"/>
    </row>
    <row r="286" spans="2:4" ht="12.75">
      <c r="B286" s="7"/>
      <c r="C286" s="7"/>
      <c r="D286" s="7"/>
    </row>
    <row r="287" spans="2:4" ht="12.75">
      <c r="B287" s="7"/>
      <c r="C287" s="7"/>
      <c r="D287" s="7"/>
    </row>
    <row r="288" spans="2:4" ht="12.75">
      <c r="B288" s="7"/>
      <c r="C288" s="7"/>
      <c r="D288" s="7"/>
    </row>
    <row r="289" spans="2:4" ht="12.75">
      <c r="B289" s="7"/>
      <c r="C289" s="7"/>
      <c r="D289" s="7"/>
    </row>
    <row r="290" spans="2:4" ht="12.75">
      <c r="B290" s="7"/>
      <c r="C290" s="7"/>
      <c r="D290" s="7"/>
    </row>
    <row r="291" spans="2:4" ht="12.75">
      <c r="B291" s="7"/>
      <c r="C291" s="7"/>
      <c r="D291" s="7"/>
    </row>
    <row r="292" spans="2:4" ht="12.75">
      <c r="B292" s="7"/>
      <c r="C292" s="7"/>
      <c r="D292" s="7"/>
    </row>
    <row r="293" spans="2:4" ht="12.75">
      <c r="B293" s="7"/>
      <c r="C293" s="7"/>
      <c r="D293" s="7"/>
    </row>
    <row r="294" spans="2:4" ht="12.75">
      <c r="B294" s="7"/>
      <c r="C294" s="7"/>
      <c r="D294" s="7"/>
    </row>
    <row r="295" spans="2:4" ht="12.75">
      <c r="B295" s="7"/>
      <c r="C295" s="7"/>
      <c r="D295" s="7"/>
    </row>
    <row r="296" spans="2:4" ht="12.75">
      <c r="B296" s="7"/>
      <c r="C296" s="7"/>
      <c r="D296" s="7"/>
    </row>
    <row r="297" spans="2:4" ht="12.75">
      <c r="B297" s="7"/>
      <c r="C297" s="7"/>
      <c r="D297" s="7"/>
    </row>
    <row r="298" spans="2:4" ht="12.75">
      <c r="B298" s="7"/>
      <c r="C298" s="7"/>
      <c r="D298" s="7"/>
    </row>
    <row r="299" spans="2:4" ht="12.75">
      <c r="B299" s="7"/>
      <c r="C299" s="7"/>
      <c r="D299" s="7"/>
    </row>
    <row r="300" spans="2:4" ht="12.75">
      <c r="B300" s="7"/>
      <c r="C300" s="7"/>
      <c r="D300" s="7"/>
    </row>
    <row r="301" spans="2:4" ht="12.75">
      <c r="B301" s="7"/>
      <c r="C301" s="7"/>
      <c r="D301" s="7"/>
    </row>
    <row r="302" spans="2:4" ht="12.75">
      <c r="B302" s="7"/>
      <c r="C302" s="7"/>
      <c r="D302" s="7"/>
    </row>
    <row r="303" spans="2:4" ht="12.75">
      <c r="B303" s="7"/>
      <c r="C303" s="7"/>
      <c r="D303" s="7"/>
    </row>
    <row r="304" spans="2:4" ht="12.75">
      <c r="B304" s="7"/>
      <c r="C304" s="7"/>
      <c r="D304" s="7"/>
    </row>
    <row r="305" spans="2:4" ht="12.75">
      <c r="B305" s="7"/>
      <c r="C305" s="7"/>
      <c r="D305" s="7"/>
    </row>
    <row r="306" spans="2:4" ht="12.75">
      <c r="B306" s="7"/>
      <c r="C306" s="7"/>
      <c r="D306" s="7"/>
    </row>
    <row r="307" spans="2:4" ht="12.75">
      <c r="B307" s="7"/>
      <c r="C307" s="7"/>
      <c r="D307" s="7"/>
    </row>
    <row r="308" spans="2:4" ht="12.75">
      <c r="B308" s="7"/>
      <c r="C308" s="7"/>
      <c r="D308" s="7"/>
    </row>
    <row r="309" spans="2:4" ht="12.75">
      <c r="B309" s="7"/>
      <c r="C309" s="7"/>
      <c r="D309" s="7"/>
    </row>
    <row r="310" spans="2:4" ht="12.75">
      <c r="B310" s="7"/>
      <c r="C310" s="7"/>
      <c r="D310" s="7"/>
    </row>
    <row r="311" spans="2:4" ht="12.75">
      <c r="B311" s="7"/>
      <c r="C311" s="7"/>
      <c r="D311" s="7"/>
    </row>
    <row r="312" spans="2:4" ht="12.75">
      <c r="B312" s="7"/>
      <c r="C312" s="7"/>
      <c r="D312" s="7"/>
    </row>
    <row r="313" spans="2:4" ht="12.75">
      <c r="B313" s="7"/>
      <c r="C313" s="7"/>
      <c r="D313" s="7"/>
    </row>
    <row r="314" spans="2:4" ht="12.75">
      <c r="B314" s="7"/>
      <c r="C314" s="7"/>
      <c r="D314" s="7"/>
    </row>
    <row r="315" spans="2:4" ht="12.75">
      <c r="B315" s="7"/>
      <c r="C315" s="7"/>
      <c r="D315" s="7"/>
    </row>
    <row r="316" spans="2:4" ht="12.75">
      <c r="B316" s="7"/>
      <c r="C316" s="7"/>
      <c r="D316" s="7"/>
    </row>
    <row r="317" spans="2:4" ht="12.75">
      <c r="B317" s="7"/>
      <c r="C317" s="7"/>
      <c r="D317" s="7"/>
    </row>
    <row r="318" spans="2:4" ht="12.75">
      <c r="B318" s="7"/>
      <c r="C318" s="7"/>
      <c r="D318" s="7"/>
    </row>
    <row r="319" spans="2:4" ht="12.75">
      <c r="B319" s="7"/>
      <c r="C319" s="7"/>
      <c r="D319" s="7"/>
    </row>
    <row r="320" spans="2:4" ht="12.75">
      <c r="B320" s="7"/>
      <c r="C320" s="7"/>
      <c r="D320" s="7"/>
    </row>
    <row r="321" spans="2:4" ht="12.75">
      <c r="B321" s="7"/>
      <c r="C321" s="7"/>
      <c r="D321" s="7"/>
    </row>
    <row r="322" spans="2:4" ht="12.75">
      <c r="B322" s="7"/>
      <c r="C322" s="7"/>
      <c r="D322" s="7"/>
    </row>
    <row r="323" spans="2:4" ht="12.75">
      <c r="B323" s="7"/>
      <c r="C323" s="7"/>
      <c r="D323" s="7"/>
    </row>
    <row r="324" spans="2:4" ht="12.75">
      <c r="B324" s="7"/>
      <c r="C324" s="7"/>
      <c r="D324" s="7"/>
    </row>
    <row r="325" spans="2:4" ht="12.75">
      <c r="B325" s="7"/>
      <c r="C325" s="7"/>
      <c r="D325" s="7"/>
    </row>
    <row r="326" spans="2:4" ht="12.75">
      <c r="B326" s="7"/>
      <c r="C326" s="7"/>
      <c r="D326" s="7"/>
    </row>
    <row r="327" spans="2:4" ht="12.75">
      <c r="B327" s="7"/>
      <c r="C327" s="7"/>
      <c r="D327" s="7"/>
    </row>
    <row r="328" spans="2:4" ht="12.75">
      <c r="B328" s="7"/>
      <c r="C328" s="7"/>
      <c r="D328" s="7"/>
    </row>
    <row r="329" spans="2:4" ht="12.75">
      <c r="B329" s="7"/>
      <c r="C329" s="7"/>
      <c r="D329" s="7"/>
    </row>
    <row r="330" spans="2:4" ht="12.75">
      <c r="B330" s="7"/>
      <c r="C330" s="7"/>
      <c r="D330" s="7"/>
    </row>
    <row r="331" spans="2:4" ht="12.75">
      <c r="B331" s="7"/>
      <c r="C331" s="7"/>
      <c r="D331" s="7"/>
    </row>
    <row r="332" spans="2:4" ht="12.75">
      <c r="B332" s="7"/>
      <c r="C332" s="7"/>
      <c r="D332" s="7"/>
    </row>
    <row r="333" spans="2:4" ht="12.75">
      <c r="B333" s="7"/>
      <c r="C333" s="7"/>
      <c r="D333" s="7"/>
    </row>
    <row r="334" spans="2:4" ht="12.75">
      <c r="B334" s="7"/>
      <c r="C334" s="7"/>
      <c r="D334" s="7"/>
    </row>
    <row r="335" spans="2:4" ht="12.75">
      <c r="B335" s="7"/>
      <c r="C335" s="7"/>
      <c r="D335" s="7"/>
    </row>
    <row r="336" spans="2:4" ht="12.75">
      <c r="B336" s="7"/>
      <c r="C336" s="7"/>
      <c r="D336" s="7"/>
    </row>
    <row r="337" spans="2:4" ht="12.75">
      <c r="B337" s="7"/>
      <c r="C337" s="7"/>
      <c r="D337" s="7"/>
    </row>
    <row r="338" spans="2:4" ht="12.75">
      <c r="B338" s="7"/>
      <c r="C338" s="7"/>
      <c r="D338" s="7"/>
    </row>
    <row r="339" spans="2:4" ht="12.75">
      <c r="B339" s="7"/>
      <c r="C339" s="7"/>
      <c r="D339" s="7"/>
    </row>
    <row r="340" spans="2:4" ht="12.75">
      <c r="B340" s="7"/>
      <c r="C340" s="7"/>
      <c r="D340" s="7"/>
    </row>
    <row r="341" spans="2:4" ht="12.75">
      <c r="B341" s="7"/>
      <c r="C341" s="7"/>
      <c r="D341" s="7"/>
    </row>
    <row r="342" spans="2:4" ht="12.75">
      <c r="B342" s="7"/>
      <c r="C342" s="7"/>
      <c r="D342" s="7"/>
    </row>
    <row r="343" spans="2:4" ht="12.75">
      <c r="B343" s="7"/>
      <c r="C343" s="7"/>
      <c r="D343" s="7"/>
    </row>
    <row r="344" spans="2:4" ht="12.75">
      <c r="B344" s="7"/>
      <c r="C344" s="7"/>
      <c r="D344" s="7"/>
    </row>
    <row r="345" spans="2:4" ht="12.75">
      <c r="B345" s="7"/>
      <c r="C345" s="7"/>
      <c r="D345" s="7"/>
    </row>
    <row r="346" spans="2:4" ht="12.75">
      <c r="B346" s="7"/>
      <c r="C346" s="7"/>
      <c r="D346" s="7"/>
    </row>
    <row r="347" spans="2:4" ht="12.75">
      <c r="B347" s="7"/>
      <c r="C347" s="7"/>
      <c r="D347" s="7"/>
    </row>
    <row r="348" spans="2:4" ht="12.75">
      <c r="B348" s="7"/>
      <c r="C348" s="7"/>
      <c r="D348" s="7"/>
    </row>
    <row r="349" spans="2:4" ht="12.75">
      <c r="B349" s="7"/>
      <c r="C349" s="7"/>
      <c r="D349" s="7"/>
    </row>
    <row r="350" spans="2:4" ht="12.75">
      <c r="B350" s="7"/>
      <c r="C350" s="7"/>
      <c r="D350" s="7"/>
    </row>
    <row r="351" spans="2:4" ht="12.75">
      <c r="B351" s="7"/>
      <c r="C351" s="7"/>
      <c r="D351" s="7"/>
    </row>
    <row r="352" spans="2:4" ht="12.75">
      <c r="B352" s="7"/>
      <c r="C352" s="7"/>
      <c r="D352" s="7"/>
    </row>
    <row r="353" spans="2:4" ht="12.75">
      <c r="B353" s="7"/>
      <c r="C353" s="7"/>
      <c r="D353" s="7"/>
    </row>
    <row r="354" spans="2:4" ht="12.75">
      <c r="B354" s="7"/>
      <c r="C354" s="7"/>
      <c r="D354" s="7"/>
    </row>
    <row r="355" spans="2:4" ht="12.75">
      <c r="B355" s="7"/>
      <c r="C355" s="7"/>
      <c r="D355" s="7"/>
    </row>
    <row r="356" spans="2:4" ht="12.75">
      <c r="B356" s="7"/>
      <c r="C356" s="7"/>
      <c r="D356" s="7"/>
    </row>
    <row r="357" spans="2:4" ht="12.75">
      <c r="B357" s="7"/>
      <c r="C357" s="7"/>
      <c r="D357" s="7"/>
    </row>
    <row r="358" spans="2:4" ht="12.75">
      <c r="B358" s="7"/>
      <c r="C358" s="7"/>
      <c r="D358" s="7"/>
    </row>
    <row r="359" spans="2:4" ht="12.75">
      <c r="B359" s="7"/>
      <c r="C359" s="7"/>
      <c r="D359" s="7"/>
    </row>
    <row r="360" spans="2:4" ht="12.75">
      <c r="B360" s="7"/>
      <c r="C360" s="7"/>
      <c r="D360" s="7"/>
    </row>
    <row r="361" spans="2:4" ht="12.75">
      <c r="B361" s="7"/>
      <c r="C361" s="7"/>
      <c r="D361" s="7"/>
    </row>
    <row r="362" spans="2:4" ht="12.75">
      <c r="B362" s="7"/>
      <c r="C362" s="7"/>
      <c r="D362" s="7"/>
    </row>
    <row r="363" spans="2:4" ht="12.75">
      <c r="B363" s="7"/>
      <c r="C363" s="7"/>
      <c r="D363" s="7"/>
    </row>
    <row r="364" spans="2:4" ht="12.75">
      <c r="B364" s="7"/>
      <c r="C364" s="7"/>
      <c r="D364" s="7"/>
    </row>
    <row r="365" spans="2:4" ht="12.75">
      <c r="B365" s="7"/>
      <c r="C365" s="7"/>
      <c r="D365" s="7"/>
    </row>
    <row r="366" spans="2:4" ht="12.75">
      <c r="B366" s="7"/>
      <c r="C366" s="7"/>
      <c r="D366" s="7"/>
    </row>
    <row r="367" spans="2:4" ht="12.75">
      <c r="B367" s="7"/>
      <c r="C367" s="7"/>
      <c r="D367" s="7"/>
    </row>
    <row r="368" spans="2:4" ht="12.75">
      <c r="B368" s="7"/>
      <c r="C368" s="7"/>
      <c r="D368" s="7"/>
    </row>
    <row r="369" spans="2:4" ht="12.75">
      <c r="B369" s="7"/>
      <c r="C369" s="7"/>
      <c r="D369" s="7"/>
    </row>
    <row r="370" spans="2:4" ht="12.75">
      <c r="B370" s="7"/>
      <c r="C370" s="7"/>
      <c r="D370" s="7"/>
    </row>
    <row r="371" spans="2:4" ht="12.75">
      <c r="B371" s="7"/>
      <c r="C371" s="7"/>
      <c r="D371" s="7"/>
    </row>
    <row r="372" spans="2:4" ht="12.75">
      <c r="B372" s="7"/>
      <c r="C372" s="7"/>
      <c r="D372" s="7"/>
    </row>
    <row r="373" spans="2:4" ht="12.75">
      <c r="B373" s="7"/>
      <c r="C373" s="7"/>
      <c r="D373" s="7"/>
    </row>
    <row r="374" spans="2:4" ht="12.75">
      <c r="B374" s="7"/>
      <c r="C374" s="7"/>
      <c r="D374" s="7"/>
    </row>
    <row r="375" spans="2:4" ht="12.75">
      <c r="B375" s="7"/>
      <c r="C375" s="7"/>
      <c r="D375" s="7"/>
    </row>
    <row r="376" spans="2:4" ht="12.75">
      <c r="B376" s="7"/>
      <c r="C376" s="7"/>
      <c r="D376" s="7"/>
    </row>
    <row r="377" spans="2:4" ht="12.75">
      <c r="B377" s="7"/>
      <c r="C377" s="7"/>
      <c r="D377" s="7"/>
    </row>
    <row r="378" spans="2:4" ht="12.75">
      <c r="B378" s="7"/>
      <c r="C378" s="7"/>
      <c r="D378" s="7"/>
    </row>
    <row r="379" spans="2:4" ht="12.75">
      <c r="B379" s="7"/>
      <c r="C379" s="7"/>
      <c r="D379" s="7"/>
    </row>
    <row r="380" spans="2:4" ht="12.75">
      <c r="B380" s="7"/>
      <c r="C380" s="7"/>
      <c r="D380" s="7"/>
    </row>
    <row r="381" spans="2:4" ht="12.75">
      <c r="B381" s="7"/>
      <c r="C381" s="7"/>
      <c r="D381" s="7"/>
    </row>
    <row r="382" spans="2:4" ht="12.75">
      <c r="B382" s="7"/>
      <c r="C382" s="7"/>
      <c r="D382" s="7"/>
    </row>
    <row r="383" spans="2:4" ht="12.75">
      <c r="B383" s="7"/>
      <c r="C383" s="7"/>
      <c r="D383" s="7"/>
    </row>
    <row r="384" spans="2:4" ht="12.75">
      <c r="B384" s="7"/>
      <c r="C384" s="7"/>
      <c r="D384" s="7"/>
    </row>
    <row r="385" spans="2:4" ht="12.75">
      <c r="B385" s="7"/>
      <c r="C385" s="7"/>
      <c r="D385" s="7"/>
    </row>
    <row r="386" spans="2:4" ht="12.75">
      <c r="B386" s="7"/>
      <c r="C386" s="7"/>
      <c r="D386" s="7"/>
    </row>
    <row r="387" spans="2:4" ht="12.75">
      <c r="B387" s="7"/>
      <c r="C387" s="7"/>
      <c r="D387" s="7"/>
    </row>
    <row r="388" spans="2:4" ht="12.75">
      <c r="B388" s="7"/>
      <c r="C388" s="7"/>
      <c r="D388" s="7"/>
    </row>
    <row r="389" spans="2:4" ht="12.75">
      <c r="B389" s="7"/>
      <c r="C389" s="7"/>
      <c r="D389" s="7"/>
    </row>
    <row r="390" spans="2:4" ht="12.75">
      <c r="B390" s="7"/>
      <c r="C390" s="7"/>
      <c r="D390" s="7"/>
    </row>
    <row r="391" spans="2:4" ht="12.75">
      <c r="B391" s="7"/>
      <c r="C391" s="7"/>
      <c r="D391" s="7"/>
    </row>
    <row r="392" spans="2:4" ht="12.75">
      <c r="B392" s="7"/>
      <c r="C392" s="7"/>
      <c r="D392" s="7"/>
    </row>
    <row r="393" spans="2:4" ht="12.75">
      <c r="B393" s="7"/>
      <c r="C393" s="7"/>
      <c r="D393" s="7"/>
    </row>
    <row r="394" spans="2:4" ht="12.75">
      <c r="B394" s="7"/>
      <c r="C394" s="7"/>
      <c r="D394" s="7"/>
    </row>
    <row r="395" spans="2:4" ht="12.75">
      <c r="B395" s="7"/>
      <c r="C395" s="7"/>
      <c r="D395" s="7"/>
    </row>
    <row r="396" spans="2:4" ht="12.75">
      <c r="B396" s="7"/>
      <c r="C396" s="7"/>
      <c r="D396" s="7"/>
    </row>
    <row r="397" spans="2:4" ht="12.75">
      <c r="B397" s="7"/>
      <c r="C397" s="7"/>
      <c r="D397" s="7"/>
    </row>
    <row r="398" spans="2:4" ht="12.75">
      <c r="B398" s="7"/>
      <c r="C398" s="7"/>
      <c r="D398" s="7"/>
    </row>
    <row r="399" spans="2:4" ht="12.75">
      <c r="B399" s="7"/>
      <c r="C399" s="7"/>
      <c r="D399" s="7"/>
    </row>
    <row r="400" spans="2:4" ht="12.75">
      <c r="B400" s="7"/>
      <c r="C400" s="7"/>
      <c r="D400" s="7"/>
    </row>
    <row r="401" spans="2:4" ht="12.75">
      <c r="B401" s="7"/>
      <c r="C401" s="7"/>
      <c r="D401" s="7"/>
    </row>
    <row r="402" spans="2:4" ht="12.75">
      <c r="B402" s="7"/>
      <c r="C402" s="7"/>
      <c r="D402" s="7"/>
    </row>
    <row r="403" spans="2:4" ht="12.75">
      <c r="B403" s="7"/>
      <c r="C403" s="7"/>
      <c r="D403" s="7"/>
    </row>
    <row r="404" spans="2:4" ht="12.75">
      <c r="B404" s="7"/>
      <c r="C404" s="7"/>
      <c r="D404" s="7"/>
    </row>
    <row r="405" spans="2:4" ht="12.75">
      <c r="B405" s="7"/>
      <c r="C405" s="7"/>
      <c r="D405" s="7"/>
    </row>
    <row r="406" spans="2:4" ht="12.75">
      <c r="B406" s="7"/>
      <c r="C406" s="7"/>
      <c r="D406" s="7"/>
    </row>
    <row r="407" spans="2:4" ht="12.75">
      <c r="B407" s="7"/>
      <c r="C407" s="7"/>
      <c r="D407" s="7"/>
    </row>
    <row r="408" spans="2:4" ht="12.75">
      <c r="B408" s="7"/>
      <c r="C408" s="7"/>
      <c r="D408" s="7"/>
    </row>
    <row r="409" spans="2:4" ht="12.75">
      <c r="B409" s="7"/>
      <c r="C409" s="7"/>
      <c r="D409" s="7"/>
    </row>
    <row r="410" spans="2:4" ht="12.75">
      <c r="B410" s="7"/>
      <c r="C410" s="7"/>
      <c r="D410" s="7"/>
    </row>
    <row r="411" spans="2:4" ht="12.75">
      <c r="B411" s="7"/>
      <c r="C411" s="7"/>
      <c r="D411" s="7"/>
    </row>
    <row r="412" spans="2:4" ht="12.75">
      <c r="B412" s="7"/>
      <c r="C412" s="7"/>
      <c r="D412" s="7"/>
    </row>
    <row r="413" spans="2:4" ht="12.75">
      <c r="B413" s="7"/>
      <c r="C413" s="7"/>
      <c r="D413" s="7"/>
    </row>
    <row r="414" spans="2:4" ht="12.75">
      <c r="B414" s="7"/>
      <c r="C414" s="7"/>
      <c r="D414" s="7"/>
    </row>
    <row r="415" spans="2:4" ht="12.75">
      <c r="B415" s="7"/>
      <c r="C415" s="7"/>
      <c r="D415" s="7"/>
    </row>
    <row r="416" spans="2:4" ht="12.75">
      <c r="B416" s="7"/>
      <c r="C416" s="7"/>
      <c r="D416" s="7"/>
    </row>
    <row r="417" spans="2:4" ht="12.75">
      <c r="B417" s="7"/>
      <c r="C417" s="7"/>
      <c r="D417" s="7"/>
    </row>
    <row r="418" spans="2:4" ht="12.75">
      <c r="B418" s="7"/>
      <c r="C418" s="7"/>
      <c r="D418" s="7"/>
    </row>
    <row r="419" spans="2:4" ht="12.75">
      <c r="B419" s="7"/>
      <c r="C419" s="7"/>
      <c r="D419" s="7"/>
    </row>
    <row r="420" spans="2:4" ht="12.75">
      <c r="B420" s="7"/>
      <c r="C420" s="7"/>
      <c r="D420" s="7"/>
    </row>
    <row r="421" spans="2:4" ht="12.75">
      <c r="B421" s="7"/>
      <c r="C421" s="7"/>
      <c r="D421" s="7"/>
    </row>
    <row r="422" spans="2:4" ht="12.75">
      <c r="B422" s="7"/>
      <c r="C422" s="7"/>
      <c r="D422" s="7"/>
    </row>
    <row r="423" spans="2:4" ht="12.75">
      <c r="B423" s="7"/>
      <c r="C423" s="7"/>
      <c r="D423" s="7"/>
    </row>
    <row r="424" spans="2:4" ht="12.75">
      <c r="B424" s="7"/>
      <c r="C424" s="7"/>
      <c r="D424" s="7"/>
    </row>
    <row r="425" spans="2:4" ht="12.75">
      <c r="B425" s="7"/>
      <c r="C425" s="7"/>
      <c r="D425" s="7"/>
    </row>
    <row r="426" spans="2:4" ht="12.75">
      <c r="B426" s="7"/>
      <c r="C426" s="7"/>
      <c r="D426" s="7"/>
    </row>
    <row r="427" spans="2:4" ht="12.75">
      <c r="B427" s="7"/>
      <c r="C427" s="7"/>
      <c r="D427" s="7"/>
    </row>
    <row r="428" spans="2:4" ht="12.75">
      <c r="B428" s="7"/>
      <c r="C428" s="7"/>
      <c r="D428" s="7"/>
    </row>
    <row r="429" spans="2:4" ht="12.75">
      <c r="B429" s="7"/>
      <c r="C429" s="7"/>
      <c r="D429" s="7"/>
    </row>
    <row r="430" spans="2:4" ht="12.75">
      <c r="B430" s="7"/>
      <c r="C430" s="7"/>
      <c r="D430" s="7"/>
    </row>
    <row r="431" spans="2:4" ht="12.75">
      <c r="B431" s="7"/>
      <c r="C431" s="7"/>
      <c r="D431" s="7"/>
    </row>
    <row r="432" spans="2:4" ht="12.75">
      <c r="B432" s="7"/>
      <c r="C432" s="7"/>
      <c r="D432" s="7"/>
    </row>
    <row r="433" spans="2:4" ht="12.75">
      <c r="B433" s="7"/>
      <c r="C433" s="7"/>
      <c r="D433" s="7"/>
    </row>
    <row r="434" spans="2:4" ht="12.75">
      <c r="B434" s="7"/>
      <c r="C434" s="7"/>
      <c r="D434" s="7"/>
    </row>
    <row r="435" spans="2:4" ht="12.75">
      <c r="B435" s="7"/>
      <c r="C435" s="7"/>
      <c r="D435" s="7"/>
    </row>
    <row r="436" spans="2:4" ht="12.75">
      <c r="B436" s="7"/>
      <c r="C436" s="7"/>
      <c r="D436" s="7"/>
    </row>
    <row r="437" spans="2:4" ht="12.75">
      <c r="B437" s="7"/>
      <c r="C437" s="7"/>
      <c r="D437" s="7"/>
    </row>
    <row r="438" spans="2:4" ht="12.75">
      <c r="B438" s="7"/>
      <c r="C438" s="7"/>
      <c r="D438" s="7"/>
    </row>
    <row r="439" spans="2:4" ht="12.75">
      <c r="B439" s="7"/>
      <c r="C439" s="7"/>
      <c r="D439" s="7"/>
    </row>
    <row r="440" spans="2:4" ht="12.75">
      <c r="B440" s="7"/>
      <c r="C440" s="7"/>
      <c r="D440" s="7"/>
    </row>
    <row r="441" spans="2:4" ht="12.75">
      <c r="B441" s="7"/>
      <c r="C441" s="7"/>
      <c r="D441" s="7"/>
    </row>
    <row r="442" spans="2:4" ht="12.75">
      <c r="B442" s="7"/>
      <c r="C442" s="7"/>
      <c r="D442" s="7"/>
    </row>
    <row r="443" spans="2:4" ht="12.75">
      <c r="B443" s="7"/>
      <c r="C443" s="7"/>
      <c r="D443" s="7"/>
    </row>
    <row r="444" spans="2:4" ht="12.75">
      <c r="B444" s="7"/>
      <c r="C444" s="7"/>
      <c r="D444" s="7"/>
    </row>
    <row r="445" spans="2:4" ht="12.75">
      <c r="B445" s="7"/>
      <c r="C445" s="7"/>
      <c r="D445" s="7"/>
    </row>
    <row r="446" spans="2:4" ht="12.75">
      <c r="B446" s="7"/>
      <c r="C446" s="7"/>
      <c r="D446" s="7"/>
    </row>
    <row r="447" spans="2:4" ht="12.75">
      <c r="B447" s="7"/>
      <c r="C447" s="7"/>
      <c r="D447" s="7"/>
    </row>
    <row r="448" spans="2:4" ht="12.75">
      <c r="B448" s="7"/>
      <c r="C448" s="7"/>
      <c r="D448" s="7"/>
    </row>
    <row r="449" spans="2:4" ht="12.75">
      <c r="B449" s="7"/>
      <c r="C449" s="7"/>
      <c r="D449" s="7"/>
    </row>
    <row r="450" spans="2:4" ht="12.75">
      <c r="B450" s="7"/>
      <c r="C450" s="7"/>
      <c r="D450" s="7"/>
    </row>
    <row r="451" spans="2:4" ht="12.75">
      <c r="B451" s="7"/>
      <c r="C451" s="7"/>
      <c r="D451" s="7"/>
    </row>
    <row r="452" spans="2:4" ht="12.75">
      <c r="B452" s="7"/>
      <c r="C452" s="7"/>
      <c r="D452" s="7"/>
    </row>
    <row r="453" spans="2:4" ht="12.75">
      <c r="B453" s="7"/>
      <c r="C453" s="7"/>
      <c r="D453" s="7"/>
    </row>
    <row r="454" spans="2:4" ht="12.75">
      <c r="B454" s="7"/>
      <c r="C454" s="7"/>
      <c r="D454" s="7"/>
    </row>
    <row r="455" spans="2:4" ht="12.75">
      <c r="B455" s="7"/>
      <c r="C455" s="7"/>
      <c r="D455" s="7"/>
    </row>
    <row r="456" spans="2:4" ht="12.75">
      <c r="B456" s="7"/>
      <c r="C456" s="7"/>
      <c r="D456" s="7"/>
    </row>
    <row r="457" spans="2:4" ht="12.75">
      <c r="B457" s="7"/>
      <c r="C457" s="7"/>
      <c r="D457" s="7"/>
    </row>
    <row r="458" spans="2:4" ht="12.75">
      <c r="B458" s="7"/>
      <c r="C458" s="7"/>
      <c r="D458" s="7"/>
    </row>
    <row r="459" spans="2:4" ht="12.75">
      <c r="B459" s="7"/>
      <c r="C459" s="7"/>
      <c r="D459" s="7"/>
    </row>
    <row r="460" spans="2:4" ht="12.75">
      <c r="B460" s="7"/>
      <c r="C460" s="7"/>
      <c r="D460" s="7"/>
    </row>
    <row r="461" spans="2:4" ht="12.75">
      <c r="B461" s="7"/>
      <c r="C461" s="7"/>
      <c r="D461" s="7"/>
    </row>
    <row r="462" spans="2:4" ht="12.75">
      <c r="B462" s="7"/>
      <c r="C462" s="7"/>
      <c r="D462" s="7"/>
    </row>
    <row r="463" spans="2:4" ht="12.75">
      <c r="B463" s="7"/>
      <c r="C463" s="7"/>
      <c r="D463" s="7"/>
    </row>
    <row r="464" spans="2:4" ht="12.75">
      <c r="B464" s="7"/>
      <c r="C464" s="7"/>
      <c r="D464" s="7"/>
    </row>
    <row r="465" spans="2:4" ht="12.75">
      <c r="B465" s="7"/>
      <c r="C465" s="7"/>
      <c r="D465" s="7"/>
    </row>
    <row r="466" spans="2:4" ht="12.75">
      <c r="B466" s="7"/>
      <c r="C466" s="7"/>
      <c r="D466" s="7"/>
    </row>
    <row r="467" spans="2:4" ht="12.75">
      <c r="B467" s="7"/>
      <c r="C467" s="7"/>
      <c r="D467" s="7"/>
    </row>
    <row r="468" spans="2:4" ht="12.75">
      <c r="B468" s="7"/>
      <c r="C468" s="7"/>
      <c r="D468" s="7"/>
    </row>
    <row r="469" spans="2:4" ht="12.75">
      <c r="B469" s="7"/>
      <c r="C469" s="7"/>
      <c r="D469" s="7"/>
    </row>
    <row r="470" spans="2:4" ht="12.75">
      <c r="B470" s="7"/>
      <c r="C470" s="7"/>
      <c r="D470" s="7"/>
    </row>
    <row r="471" spans="2:4" ht="12.75">
      <c r="B471" s="7"/>
      <c r="C471" s="7"/>
      <c r="D471" s="7"/>
    </row>
    <row r="472" spans="2:4" ht="12.75">
      <c r="B472" s="7"/>
      <c r="C472" s="7"/>
      <c r="D472" s="7"/>
    </row>
    <row r="473" spans="2:4" ht="12.75">
      <c r="B473" s="7"/>
      <c r="C473" s="7"/>
      <c r="D473" s="7"/>
    </row>
    <row r="474" spans="2:4" ht="12.75">
      <c r="B474" s="7"/>
      <c r="C474" s="7"/>
      <c r="D474" s="7"/>
    </row>
    <row r="475" spans="2:4" ht="12.75">
      <c r="B475" s="7"/>
      <c r="C475" s="7"/>
      <c r="D475" s="7"/>
    </row>
    <row r="476" spans="2:4" ht="12.75">
      <c r="B476" s="7"/>
      <c r="C476" s="7"/>
      <c r="D476" s="7"/>
    </row>
    <row r="477" spans="2:4" ht="12.75">
      <c r="B477" s="7"/>
      <c r="C477" s="7"/>
      <c r="D477" s="7"/>
    </row>
    <row r="478" spans="2:4" ht="12.75">
      <c r="B478" s="7"/>
      <c r="C478" s="7"/>
      <c r="D478" s="7"/>
    </row>
    <row r="479" spans="2:4" ht="12.75">
      <c r="B479" s="7"/>
      <c r="C479" s="7"/>
      <c r="D479" s="7"/>
    </row>
    <row r="480" spans="2:4" ht="12.75">
      <c r="B480" s="7"/>
      <c r="C480" s="7"/>
      <c r="D480" s="7"/>
    </row>
    <row r="481" spans="2:4" ht="12.75">
      <c r="B481" s="7"/>
      <c r="C481" s="7"/>
      <c r="D481" s="7"/>
    </row>
    <row r="482" spans="2:4" ht="12.75">
      <c r="B482" s="7"/>
      <c r="C482" s="7"/>
      <c r="D482" s="7"/>
    </row>
    <row r="483" spans="2:4" ht="12.75">
      <c r="B483" s="7"/>
      <c r="C483" s="7"/>
      <c r="D483" s="7"/>
    </row>
    <row r="484" spans="2:4" ht="12.75">
      <c r="B484" s="7"/>
      <c r="C484" s="7"/>
      <c r="D484" s="7"/>
    </row>
    <row r="485" spans="2:4" ht="12.75">
      <c r="B485" s="7"/>
      <c r="C485" s="7"/>
      <c r="D485" s="7"/>
    </row>
    <row r="486" spans="2:4" ht="12.75">
      <c r="B486" s="7"/>
      <c r="C486" s="7"/>
      <c r="D486" s="7"/>
    </row>
    <row r="487" spans="2:4" ht="12.75">
      <c r="B487" s="7"/>
      <c r="C487" s="7"/>
      <c r="D487" s="7"/>
    </row>
    <row r="488" spans="2:4" ht="12.75">
      <c r="B488" s="7"/>
      <c r="C488" s="7"/>
      <c r="D488" s="7"/>
    </row>
    <row r="489" spans="2:4" ht="12.75">
      <c r="B489" s="7"/>
      <c r="C489" s="7"/>
      <c r="D489" s="7"/>
    </row>
    <row r="490" spans="2:4" ht="12.75">
      <c r="B490" s="7"/>
      <c r="C490" s="7"/>
      <c r="D490" s="7"/>
    </row>
    <row r="491" spans="2:4" ht="12.75">
      <c r="B491" s="7"/>
      <c r="C491" s="7"/>
      <c r="D491" s="7"/>
    </row>
    <row r="492" spans="2:4" ht="12.75">
      <c r="B492" s="7"/>
      <c r="C492" s="7"/>
      <c r="D492" s="7"/>
    </row>
    <row r="493" spans="2:4" ht="12.75">
      <c r="B493" s="7"/>
      <c r="C493" s="7"/>
      <c r="D493" s="7"/>
    </row>
    <row r="494" spans="2:4" ht="12.75">
      <c r="B494" s="7"/>
      <c r="C494" s="7"/>
      <c r="D494" s="7"/>
    </row>
    <row r="495" spans="2:4" ht="12.75">
      <c r="B495" s="7"/>
      <c r="C495" s="7"/>
      <c r="D495" s="7"/>
    </row>
    <row r="496" spans="2:4" ht="12.75">
      <c r="B496" s="7"/>
      <c r="C496" s="7"/>
      <c r="D496" s="7"/>
    </row>
    <row r="497" spans="2:4" ht="12.75">
      <c r="B497" s="7"/>
      <c r="C497" s="7"/>
      <c r="D497" s="7"/>
    </row>
    <row r="498" spans="2:4" ht="12.75">
      <c r="B498" s="7"/>
      <c r="C498" s="7"/>
      <c r="D498" s="7"/>
    </row>
    <row r="499" spans="2:4" ht="12.75">
      <c r="B499" s="7"/>
      <c r="C499" s="7"/>
      <c r="D499" s="7"/>
    </row>
    <row r="500" spans="2:4" ht="12.75">
      <c r="B500" s="7"/>
      <c r="C500" s="7"/>
      <c r="D500" s="7"/>
    </row>
    <row r="501" spans="2:4" ht="12.75">
      <c r="B501" s="7"/>
      <c r="C501" s="7"/>
      <c r="D501" s="7"/>
    </row>
    <row r="502" spans="2:4" ht="12.75">
      <c r="B502" s="7"/>
      <c r="C502" s="7"/>
      <c r="D502" s="7"/>
    </row>
    <row r="503" spans="2:4" ht="12.75">
      <c r="B503" s="7"/>
      <c r="C503" s="7"/>
      <c r="D503" s="7"/>
    </row>
    <row r="504" spans="2:4" ht="12.75">
      <c r="B504" s="7"/>
      <c r="C504" s="7"/>
      <c r="D504" s="7"/>
    </row>
    <row r="505" spans="2:4" ht="12.75">
      <c r="B505" s="7"/>
      <c r="C505" s="7"/>
      <c r="D505" s="7"/>
    </row>
    <row r="506" spans="2:4" ht="12.75">
      <c r="B506" s="7"/>
      <c r="C506" s="7"/>
      <c r="D506" s="7"/>
    </row>
    <row r="507" spans="2:4" ht="12.75">
      <c r="B507" s="7"/>
      <c r="C507" s="7"/>
      <c r="D507" s="7"/>
    </row>
    <row r="508" spans="2:4" ht="12.75">
      <c r="B508" s="7"/>
      <c r="C508" s="7"/>
      <c r="D508" s="7"/>
    </row>
    <row r="509" spans="2:4" ht="12.75">
      <c r="B509" s="7"/>
      <c r="C509" s="7"/>
      <c r="D509" s="7"/>
    </row>
    <row r="510" spans="2:4" ht="12.75">
      <c r="B510" s="7"/>
      <c r="C510" s="7"/>
      <c r="D510" s="7"/>
    </row>
    <row r="511" spans="2:4" ht="12.75">
      <c r="B511" s="7"/>
      <c r="C511" s="7"/>
      <c r="D511" s="7"/>
    </row>
    <row r="512" spans="2:4" ht="12.75">
      <c r="B512" s="7"/>
      <c r="C512" s="7"/>
      <c r="D512" s="7"/>
    </row>
    <row r="513" spans="2:4" ht="12.75">
      <c r="B513" s="7"/>
      <c r="C513" s="7"/>
      <c r="D513" s="7"/>
    </row>
    <row r="514" spans="2:4" ht="12.75">
      <c r="B514" s="7"/>
      <c r="C514" s="7"/>
      <c r="D514" s="7"/>
    </row>
    <row r="515" spans="2:4" ht="12.75">
      <c r="B515" s="7"/>
      <c r="C515" s="7"/>
      <c r="D515" s="7"/>
    </row>
    <row r="516" spans="2:4" ht="12.75">
      <c r="B516" s="7"/>
      <c r="C516" s="7"/>
      <c r="D516" s="7"/>
    </row>
    <row r="517" spans="2:4" ht="12.75">
      <c r="B517" s="7"/>
      <c r="C517" s="7"/>
      <c r="D517" s="7"/>
    </row>
    <row r="518" spans="2:4" ht="12.75">
      <c r="B518" s="7"/>
      <c r="C518" s="7"/>
      <c r="D518" s="7"/>
    </row>
    <row r="519" spans="2:4" ht="12.75">
      <c r="B519" s="7"/>
      <c r="C519" s="7"/>
      <c r="D519" s="7"/>
    </row>
    <row r="520" spans="2:4" ht="12.75">
      <c r="B520" s="7"/>
      <c r="C520" s="7"/>
      <c r="D520" s="7"/>
    </row>
    <row r="521" spans="2:4" ht="12.75">
      <c r="B521" s="7"/>
      <c r="C521" s="7"/>
      <c r="D521" s="7"/>
    </row>
    <row r="522" spans="2:4" ht="12.75">
      <c r="B522" s="7"/>
      <c r="C522" s="7"/>
      <c r="D522" s="7"/>
    </row>
    <row r="523" spans="2:4" ht="12.75">
      <c r="B523" s="7"/>
      <c r="C523" s="7"/>
      <c r="D523" s="7"/>
    </row>
    <row r="524" spans="2:4" ht="12.75">
      <c r="B524" s="7"/>
      <c r="C524" s="7"/>
      <c r="D524" s="7"/>
    </row>
    <row r="525" spans="2:4" ht="12.75">
      <c r="B525" s="7"/>
      <c r="C525" s="7"/>
      <c r="D525" s="7"/>
    </row>
    <row r="526" spans="2:4" ht="12.75">
      <c r="B526" s="7"/>
      <c r="C526" s="7"/>
      <c r="D526" s="7"/>
    </row>
    <row r="527" spans="2:4" ht="12.75">
      <c r="B527" s="7"/>
      <c r="C527" s="7"/>
      <c r="D527" s="7"/>
    </row>
    <row r="528" spans="2:4" ht="12.75">
      <c r="B528" s="7"/>
      <c r="C528" s="7"/>
      <c r="D528" s="7"/>
    </row>
    <row r="529" spans="2:4" ht="12.75">
      <c r="B529" s="7"/>
      <c r="C529" s="7"/>
      <c r="D529" s="7"/>
    </row>
    <row r="530" spans="2:4" ht="12.75">
      <c r="B530" s="7"/>
      <c r="C530" s="7"/>
      <c r="D530" s="7"/>
    </row>
    <row r="531" spans="2:4" ht="12.75">
      <c r="B531" s="7"/>
      <c r="C531" s="7"/>
      <c r="D531" s="7"/>
    </row>
    <row r="532" spans="2:4" ht="12.75">
      <c r="B532" s="7"/>
      <c r="C532" s="7"/>
      <c r="D532" s="7"/>
    </row>
    <row r="533" spans="2:4" ht="12.75">
      <c r="B533" s="7"/>
      <c r="C533" s="7"/>
      <c r="D533" s="7"/>
    </row>
    <row r="534" spans="2:4" ht="12.75">
      <c r="B534" s="7"/>
      <c r="C534" s="7"/>
      <c r="D534" s="7"/>
    </row>
    <row r="535" spans="2:4" ht="12.75">
      <c r="B535" s="7"/>
      <c r="C535" s="7"/>
      <c r="D535" s="7"/>
    </row>
    <row r="536" spans="2:4" ht="12.75">
      <c r="B536" s="7"/>
      <c r="C536" s="7"/>
      <c r="D536" s="7"/>
    </row>
    <row r="537" spans="2:4" ht="12.75">
      <c r="B537" s="7"/>
      <c r="C537" s="7"/>
      <c r="D537" s="7"/>
    </row>
    <row r="538" spans="2:4" ht="12.75">
      <c r="B538" s="7"/>
      <c r="C538" s="7"/>
      <c r="D538" s="7"/>
    </row>
    <row r="539" spans="2:4" ht="12.75">
      <c r="B539" s="7"/>
      <c r="C539" s="7"/>
      <c r="D539" s="7"/>
    </row>
    <row r="540" spans="2:4" ht="12.75">
      <c r="B540" s="7"/>
      <c r="C540" s="7"/>
      <c r="D540" s="7"/>
    </row>
    <row r="541" spans="2:4" ht="12.75">
      <c r="B541" s="7"/>
      <c r="C541" s="7"/>
      <c r="D541" s="7"/>
    </row>
    <row r="542" spans="2:4" ht="12.75">
      <c r="B542" s="7"/>
      <c r="C542" s="7"/>
      <c r="D542" s="7"/>
    </row>
    <row r="543" spans="2:4" ht="12.75">
      <c r="B543" s="7"/>
      <c r="C543" s="7"/>
      <c r="D543" s="7"/>
    </row>
    <row r="544" spans="2:4" ht="12.75">
      <c r="B544" s="7"/>
      <c r="C544" s="7"/>
      <c r="D544" s="7"/>
    </row>
    <row r="545" spans="2:4" ht="12.75">
      <c r="B545" s="7"/>
      <c r="C545" s="7"/>
      <c r="D545" s="7"/>
    </row>
    <row r="546" spans="2:4" ht="12.75">
      <c r="B546" s="7"/>
      <c r="C546" s="7"/>
      <c r="D546" s="7"/>
    </row>
    <row r="547" spans="2:4" ht="12.75">
      <c r="B547" s="7"/>
      <c r="C547" s="7"/>
      <c r="D547" s="7"/>
    </row>
    <row r="548" spans="2:4" ht="12.75">
      <c r="B548" s="7"/>
      <c r="C548" s="7"/>
      <c r="D548" s="7"/>
    </row>
    <row r="549" spans="2:4" ht="12.75">
      <c r="B549" s="7"/>
      <c r="C549" s="7"/>
      <c r="D549" s="7"/>
    </row>
    <row r="550" spans="2:4" ht="12.75">
      <c r="B550" s="7"/>
      <c r="C550" s="7"/>
      <c r="D550" s="7"/>
    </row>
    <row r="551" spans="2:4" ht="12.75">
      <c r="B551" s="7"/>
      <c r="C551" s="7"/>
      <c r="D551" s="7"/>
    </row>
    <row r="552" spans="2:4" ht="12.75">
      <c r="B552" s="7"/>
      <c r="C552" s="7"/>
      <c r="D552" s="7"/>
    </row>
    <row r="553" spans="2:4" ht="12.75">
      <c r="B553" s="7"/>
      <c r="C553" s="7"/>
      <c r="D553" s="7"/>
    </row>
    <row r="554" spans="2:4" ht="12.75">
      <c r="B554" s="7"/>
      <c r="C554" s="7"/>
      <c r="D554" s="7"/>
    </row>
    <row r="555" spans="2:4" ht="12.75">
      <c r="B555" s="7"/>
      <c r="C555" s="7"/>
      <c r="D555" s="7"/>
    </row>
    <row r="556" spans="2:4" ht="12.75">
      <c r="B556" s="7"/>
      <c r="C556" s="7"/>
      <c r="D556" s="7"/>
    </row>
    <row r="557" spans="2:4" ht="12.75">
      <c r="B557" s="7"/>
      <c r="C557" s="7"/>
      <c r="D557" s="7"/>
    </row>
    <row r="558" spans="2:4" ht="12.75">
      <c r="B558" s="7"/>
      <c r="C558" s="7"/>
      <c r="D558" s="7"/>
    </row>
    <row r="559" spans="2:4" ht="12.75">
      <c r="B559" s="7"/>
      <c r="C559" s="7"/>
      <c r="D559" s="7"/>
    </row>
    <row r="560" spans="2:4" ht="12.75">
      <c r="B560" s="7"/>
      <c r="C560" s="7"/>
      <c r="D560" s="7"/>
    </row>
    <row r="561" spans="2:4" ht="12.75">
      <c r="B561" s="7"/>
      <c r="C561" s="7"/>
      <c r="D561" s="7"/>
    </row>
    <row r="562" spans="2:4" ht="12.75">
      <c r="B562" s="7"/>
      <c r="C562" s="7"/>
      <c r="D562" s="7"/>
    </row>
    <row r="563" spans="2:4" ht="12.75">
      <c r="B563" s="7"/>
      <c r="C563" s="7"/>
      <c r="D563" s="7"/>
    </row>
    <row r="564" spans="2:4" ht="12.75">
      <c r="B564" s="7"/>
      <c r="C564" s="7"/>
      <c r="D564" s="7"/>
    </row>
    <row r="565" spans="2:4" ht="12.75">
      <c r="B565" s="7"/>
      <c r="C565" s="7"/>
      <c r="D565" s="7"/>
    </row>
    <row r="566" spans="2:4" ht="12.75">
      <c r="B566" s="7"/>
      <c r="C566" s="7"/>
      <c r="D566" s="7"/>
    </row>
    <row r="567" spans="2:4" ht="12.75">
      <c r="B567" s="7"/>
      <c r="C567" s="7"/>
      <c r="D567" s="7"/>
    </row>
    <row r="568" spans="2:4" ht="12.75">
      <c r="B568" s="7"/>
      <c r="C568" s="7"/>
      <c r="D568" s="7"/>
    </row>
    <row r="569" spans="2:4" ht="12.75">
      <c r="B569" s="7"/>
      <c r="C569" s="7"/>
      <c r="D569" s="7"/>
    </row>
    <row r="570" spans="2:4" ht="12.75">
      <c r="B570" s="7"/>
      <c r="C570" s="7"/>
      <c r="D570" s="7"/>
    </row>
    <row r="571" spans="2:4" ht="12.75">
      <c r="B571" s="7"/>
      <c r="C571" s="7"/>
      <c r="D571" s="7"/>
    </row>
    <row r="572" spans="2:4" ht="12.75">
      <c r="B572" s="7"/>
      <c r="C572" s="7"/>
      <c r="D572" s="7"/>
    </row>
    <row r="573" spans="2:4" ht="12.75">
      <c r="B573" s="7"/>
      <c r="C573" s="7"/>
      <c r="D573" s="7"/>
    </row>
    <row r="574" spans="2:4" ht="12.75">
      <c r="B574" s="7"/>
      <c r="C574" s="7"/>
      <c r="D574" s="7"/>
    </row>
    <row r="575" spans="2:4" ht="12.75">
      <c r="B575" s="7"/>
      <c r="C575" s="7"/>
      <c r="D575" s="7"/>
    </row>
    <row r="576" spans="2:4" ht="12.75">
      <c r="B576" s="7"/>
      <c r="C576" s="7"/>
      <c r="D576" s="7"/>
    </row>
    <row r="577" spans="2:4" ht="12.75">
      <c r="B577" s="7"/>
      <c r="C577" s="7"/>
      <c r="D577" s="7"/>
    </row>
    <row r="578" spans="2:4" ht="12.75">
      <c r="B578" s="7"/>
      <c r="C578" s="7"/>
      <c r="D578" s="7"/>
    </row>
    <row r="579" spans="2:4" ht="12.75">
      <c r="B579" s="7"/>
      <c r="C579" s="7"/>
      <c r="D579" s="7"/>
    </row>
    <row r="580" spans="2:4" ht="12.75">
      <c r="B580" s="7"/>
      <c r="C580" s="7"/>
      <c r="D580" s="7"/>
    </row>
    <row r="581" spans="2:4" ht="12.75">
      <c r="B581" s="7"/>
      <c r="C581" s="7"/>
      <c r="D581" s="7"/>
    </row>
    <row r="582" spans="2:4" ht="12.75">
      <c r="B582" s="7"/>
      <c r="C582" s="7"/>
      <c r="D582" s="7"/>
    </row>
    <row r="583" spans="2:4" ht="12.75">
      <c r="B583" s="7"/>
      <c r="C583" s="7"/>
      <c r="D583" s="7"/>
    </row>
    <row r="584" spans="2:4" ht="12.75">
      <c r="B584" s="7"/>
      <c r="C584" s="7"/>
      <c r="D584" s="7"/>
    </row>
    <row r="585" spans="2:4" ht="12.75">
      <c r="B585" s="7"/>
      <c r="C585" s="7"/>
      <c r="D585" s="7"/>
    </row>
    <row r="586" spans="2:4" ht="12.75">
      <c r="B586" s="7"/>
      <c r="C586" s="7"/>
      <c r="D586" s="7"/>
    </row>
    <row r="587" spans="2:4" ht="12.75">
      <c r="B587" s="7"/>
      <c r="C587" s="7"/>
      <c r="D587" s="7"/>
    </row>
    <row r="588" spans="2:4" ht="12.75">
      <c r="B588" s="7"/>
      <c r="C588" s="7"/>
      <c r="D588" s="7"/>
    </row>
    <row r="589" spans="2:4" ht="12.75">
      <c r="B589" s="7"/>
      <c r="C589" s="7"/>
      <c r="D589" s="7"/>
    </row>
    <row r="590" spans="2:4" ht="12.75">
      <c r="B590" s="7"/>
      <c r="C590" s="7"/>
      <c r="D590" s="7"/>
    </row>
    <row r="591" spans="2:4" ht="12.75">
      <c r="B591" s="7"/>
      <c r="C591" s="7"/>
      <c r="D591" s="7"/>
    </row>
    <row r="592" spans="2:4" ht="12.75">
      <c r="B592" s="7"/>
      <c r="C592" s="7"/>
      <c r="D592" s="7"/>
    </row>
    <row r="593" spans="2:4" ht="12.75">
      <c r="B593" s="7"/>
      <c r="C593" s="7"/>
      <c r="D593" s="7"/>
    </row>
    <row r="594" spans="2:4" ht="12.75">
      <c r="B594" s="7"/>
      <c r="C594" s="7"/>
      <c r="D594" s="7"/>
    </row>
    <row r="595" spans="2:4" ht="12.75">
      <c r="B595" s="7"/>
      <c r="C595" s="7"/>
      <c r="D595" s="7"/>
    </row>
    <row r="596" spans="2:4" ht="12.75">
      <c r="B596" s="7"/>
      <c r="C596" s="7"/>
      <c r="D596" s="7"/>
    </row>
    <row r="597" spans="2:4" ht="12.75">
      <c r="B597" s="7"/>
      <c r="C597" s="7"/>
      <c r="D597" s="7"/>
    </row>
    <row r="598" spans="2:4" ht="12.75">
      <c r="B598" s="7"/>
      <c r="C598" s="7"/>
      <c r="D598" s="7"/>
    </row>
    <row r="599" spans="2:4" ht="12.75">
      <c r="B599" s="7"/>
      <c r="C599" s="7"/>
      <c r="D599" s="7"/>
    </row>
    <row r="600" spans="2:4" ht="12.75">
      <c r="B600" s="7"/>
      <c r="C600" s="7"/>
      <c r="D600" s="7"/>
    </row>
    <row r="601" spans="2:4" ht="12.75">
      <c r="B601" s="7"/>
      <c r="C601" s="7"/>
      <c r="D601" s="7"/>
    </row>
    <row r="602" spans="2:4" ht="12.75">
      <c r="B602" s="7"/>
      <c r="C602" s="7"/>
      <c r="D602" s="7"/>
    </row>
    <row r="603" spans="2:4" ht="12.75">
      <c r="B603" s="7"/>
      <c r="C603" s="7"/>
      <c r="D603" s="7"/>
    </row>
    <row r="604" spans="2:4" ht="12.75">
      <c r="B604" s="7"/>
      <c r="C604" s="7"/>
      <c r="D604" s="7"/>
    </row>
    <row r="605" spans="2:4" ht="12.75">
      <c r="B605" s="7"/>
      <c r="C605" s="7"/>
      <c r="D605" s="7"/>
    </row>
    <row r="606" spans="2:4" ht="12.75">
      <c r="B606" s="7"/>
      <c r="C606" s="7"/>
      <c r="D606" s="7"/>
    </row>
    <row r="607" spans="2:4" ht="12.75">
      <c r="B607" s="7"/>
      <c r="C607" s="7"/>
      <c r="D607" s="7"/>
    </row>
    <row r="608" spans="2:4" ht="12.75">
      <c r="B608" s="7"/>
      <c r="C608" s="7"/>
      <c r="D608" s="7"/>
    </row>
    <row r="609" spans="2:4" ht="12.75">
      <c r="B609" s="7"/>
      <c r="C609" s="7"/>
      <c r="D609" s="7"/>
    </row>
    <row r="610" spans="2:4" ht="12.75">
      <c r="B610" s="7"/>
      <c r="C610" s="7"/>
      <c r="D610" s="7"/>
    </row>
    <row r="611" spans="2:4" ht="12.75">
      <c r="B611" s="7"/>
      <c r="C611" s="7"/>
      <c r="D611" s="7"/>
    </row>
    <row r="612" spans="2:4" ht="12.75">
      <c r="B612" s="7"/>
      <c r="C612" s="7"/>
      <c r="D612" s="7"/>
    </row>
    <row r="613" spans="2:4" ht="12.75">
      <c r="B613" s="7"/>
      <c r="C613" s="7"/>
      <c r="D613" s="7"/>
    </row>
    <row r="614" spans="2:4" ht="12.75">
      <c r="B614" s="7"/>
      <c r="C614" s="7"/>
      <c r="D614" s="7"/>
    </row>
    <row r="615" spans="2:4" ht="12.75">
      <c r="B615" s="7"/>
      <c r="C615" s="7"/>
      <c r="D615" s="7"/>
    </row>
    <row r="616" spans="2:4" ht="12.75">
      <c r="B616" s="7"/>
      <c r="C616" s="7"/>
      <c r="D616" s="7"/>
    </row>
    <row r="617" spans="2:4" ht="12.75">
      <c r="B617" s="7"/>
      <c r="C617" s="7"/>
      <c r="D617" s="7"/>
    </row>
    <row r="618" spans="2:4" ht="12.75">
      <c r="B618" s="7"/>
      <c r="C618" s="7"/>
      <c r="D618" s="7"/>
    </row>
    <row r="619" spans="2:4" ht="12.75">
      <c r="B619" s="7"/>
      <c r="C619" s="7"/>
      <c r="D619" s="7"/>
    </row>
    <row r="620" spans="2:4" ht="12.75">
      <c r="B620" s="7"/>
      <c r="C620" s="7"/>
      <c r="D620" s="7"/>
    </row>
    <row r="621" spans="2:4" ht="12.75">
      <c r="B621" s="7"/>
      <c r="C621" s="7"/>
      <c r="D621" s="7"/>
    </row>
    <row r="622" spans="2:4" ht="12.75">
      <c r="B622" s="7"/>
      <c r="C622" s="7"/>
      <c r="D622" s="7"/>
    </row>
    <row r="623" spans="2:4" ht="12.75">
      <c r="B623" s="7"/>
      <c r="C623" s="7"/>
      <c r="D623" s="7"/>
    </row>
    <row r="624" spans="2:4" ht="12.75">
      <c r="B624" s="7"/>
      <c r="C624" s="7"/>
      <c r="D624" s="7"/>
    </row>
    <row r="625" spans="2:4" ht="12.75">
      <c r="B625" s="7"/>
      <c r="C625" s="7"/>
      <c r="D625" s="7"/>
    </row>
    <row r="626" spans="2:4" ht="12.75">
      <c r="B626" s="7"/>
      <c r="C626" s="7"/>
      <c r="D626" s="7"/>
    </row>
    <row r="627" spans="2:4" ht="12.75">
      <c r="B627" s="7"/>
      <c r="C627" s="7"/>
      <c r="D627" s="7"/>
    </row>
    <row r="628" spans="2:4" ht="12.75">
      <c r="B628" s="7"/>
      <c r="C628" s="7"/>
      <c r="D628" s="7"/>
    </row>
    <row r="629" spans="2:4" ht="12.75">
      <c r="B629" s="7"/>
      <c r="C629" s="7"/>
      <c r="D629" s="7"/>
    </row>
    <row r="630" spans="2:4" ht="12.75">
      <c r="B630" s="7"/>
      <c r="C630" s="7"/>
      <c r="D630" s="7"/>
    </row>
    <row r="631" spans="2:4" ht="12.75">
      <c r="B631" s="7"/>
      <c r="C631" s="7"/>
      <c r="D631" s="7"/>
    </row>
    <row r="632" spans="2:4" ht="12.75">
      <c r="B632" s="7"/>
      <c r="C632" s="7"/>
      <c r="D632" s="7"/>
    </row>
    <row r="633" spans="2:4" ht="12.75">
      <c r="B633" s="7"/>
      <c r="C633" s="7"/>
      <c r="D633" s="7"/>
    </row>
    <row r="634" spans="2:4" ht="12.75">
      <c r="B634" s="7"/>
      <c r="C634" s="7"/>
      <c r="D634" s="7"/>
    </row>
    <row r="635" spans="2:4" ht="12.75">
      <c r="B635" s="7"/>
      <c r="C635" s="7"/>
      <c r="D635" s="7"/>
    </row>
    <row r="636" spans="2:4" ht="12.75">
      <c r="B636" s="7"/>
      <c r="C636" s="7"/>
      <c r="D636" s="7"/>
    </row>
    <row r="637" spans="2:4" ht="12.75">
      <c r="B637" s="7"/>
      <c r="C637" s="7"/>
      <c r="D637" s="7"/>
    </row>
    <row r="638" spans="2:4" ht="12.75">
      <c r="B638" s="7"/>
      <c r="C638" s="7"/>
      <c r="D638" s="7"/>
    </row>
    <row r="639" spans="2:4" ht="12.75">
      <c r="B639" s="7"/>
      <c r="C639" s="7"/>
      <c r="D639" s="7"/>
    </row>
    <row r="640" spans="2:4" ht="12.75">
      <c r="B640" s="7"/>
      <c r="C640" s="7"/>
      <c r="D640" s="7"/>
    </row>
    <row r="641" spans="2:4" ht="12.75">
      <c r="B641" s="7"/>
      <c r="C641" s="7"/>
      <c r="D641" s="7"/>
    </row>
    <row r="642" spans="2:4" ht="12.75">
      <c r="B642" s="7"/>
      <c r="C642" s="7"/>
      <c r="D642" s="7"/>
    </row>
    <row r="643" spans="2:4" ht="12.75">
      <c r="B643" s="7"/>
      <c r="C643" s="7"/>
      <c r="D643" s="7"/>
    </row>
    <row r="644" spans="2:4" ht="12.75">
      <c r="B644" s="7"/>
      <c r="C644" s="7"/>
      <c r="D644" s="7"/>
    </row>
    <row r="645" spans="2:4" ht="12.75">
      <c r="B645" s="7"/>
      <c r="C645" s="7"/>
      <c r="D645" s="7"/>
    </row>
    <row r="646" spans="2:4" ht="12.75">
      <c r="B646" s="7"/>
      <c r="C646" s="7"/>
      <c r="D646" s="7"/>
    </row>
    <row r="647" spans="2:4" ht="12.75">
      <c r="B647" s="7"/>
      <c r="C647" s="7"/>
      <c r="D647" s="7"/>
    </row>
    <row r="648" spans="2:4" ht="12.75">
      <c r="B648" s="7"/>
      <c r="C648" s="7"/>
      <c r="D648" s="7"/>
    </row>
    <row r="649" spans="2:4" ht="12.75">
      <c r="B649" s="7"/>
      <c r="C649" s="7"/>
      <c r="D649" s="7"/>
    </row>
    <row r="650" spans="2:4" ht="12.75">
      <c r="B650" s="7"/>
      <c r="C650" s="7"/>
      <c r="D650" s="7"/>
    </row>
    <row r="651" spans="2:4" ht="12.75">
      <c r="B651" s="7"/>
      <c r="C651" s="7"/>
      <c r="D651" s="7"/>
    </row>
    <row r="652" spans="2:4" ht="12.75">
      <c r="B652" s="7"/>
      <c r="C652" s="7"/>
      <c r="D652" s="7"/>
    </row>
    <row r="653" spans="2:4" ht="12.75">
      <c r="B653" s="7"/>
      <c r="C653" s="7"/>
      <c r="D653" s="7"/>
    </row>
    <row r="654" spans="2:4" ht="12.75">
      <c r="B654" s="7"/>
      <c r="C654" s="7"/>
      <c r="D654" s="7"/>
    </row>
    <row r="655" spans="2:4" ht="12.75">
      <c r="B655" s="7"/>
      <c r="C655" s="7"/>
      <c r="D655" s="7"/>
    </row>
    <row r="656" spans="2:4" ht="12.75">
      <c r="B656" s="7"/>
      <c r="C656" s="7"/>
      <c r="D656" s="7"/>
    </row>
    <row r="657" spans="2:4" ht="12.75">
      <c r="B657" s="7"/>
      <c r="C657" s="7"/>
      <c r="D657" s="7"/>
    </row>
    <row r="658" spans="2:4" ht="12.75">
      <c r="B658" s="7"/>
      <c r="C658" s="7"/>
      <c r="D658" s="7"/>
    </row>
    <row r="659" spans="2:4" ht="12.75">
      <c r="B659" s="7"/>
      <c r="C659" s="7"/>
      <c r="D659" s="7"/>
    </row>
    <row r="660" spans="2:4" ht="12.75">
      <c r="B660" s="7"/>
      <c r="C660" s="7"/>
      <c r="D660" s="7"/>
    </row>
    <row r="661" spans="2:4" ht="12.75">
      <c r="B661" s="7"/>
      <c r="C661" s="7"/>
      <c r="D661" s="7"/>
    </row>
    <row r="662" spans="2:4" ht="12.75">
      <c r="B662" s="7"/>
      <c r="C662" s="7"/>
      <c r="D662" s="7"/>
    </row>
    <row r="663" spans="2:4" ht="12.75">
      <c r="B663" s="7"/>
      <c r="C663" s="7"/>
      <c r="D663" s="7"/>
    </row>
    <row r="664" spans="2:4" ht="12.75">
      <c r="B664" s="7"/>
      <c r="C664" s="7"/>
      <c r="D664" s="7"/>
    </row>
    <row r="665" spans="2:4" ht="12.75">
      <c r="B665" s="7"/>
      <c r="C665" s="7"/>
      <c r="D665" s="7"/>
    </row>
    <row r="666" spans="2:4" ht="12.75">
      <c r="B666" s="7"/>
      <c r="C666" s="7"/>
      <c r="D666" s="7"/>
    </row>
    <row r="667" spans="2:4" ht="12.75">
      <c r="B667" s="7"/>
      <c r="C667" s="7"/>
      <c r="D667" s="7"/>
    </row>
    <row r="668" spans="2:4" ht="12.75">
      <c r="B668" s="7"/>
      <c r="C668" s="7"/>
      <c r="D668" s="7"/>
    </row>
    <row r="669" spans="2:4" ht="12.75">
      <c r="B669" s="7"/>
      <c r="C669" s="7"/>
      <c r="D669" s="7"/>
    </row>
    <row r="670" spans="2:4" ht="12.75">
      <c r="B670" s="7"/>
      <c r="C670" s="7"/>
      <c r="D670" s="7"/>
    </row>
    <row r="671" spans="2:4" ht="12.75">
      <c r="B671" s="7"/>
      <c r="C671" s="7"/>
      <c r="D671" s="7"/>
    </row>
    <row r="672" spans="2:4" ht="12.75">
      <c r="B672" s="7"/>
      <c r="C672" s="7"/>
      <c r="D672" s="7"/>
    </row>
    <row r="673" spans="2:4" ht="12.75">
      <c r="B673" s="7"/>
      <c r="C673" s="7"/>
      <c r="D673" s="7"/>
    </row>
    <row r="674" spans="2:4" ht="12.75">
      <c r="B674" s="7"/>
      <c r="C674" s="7"/>
      <c r="D674" s="7"/>
    </row>
    <row r="675" spans="2:4" ht="12.75">
      <c r="B675" s="7"/>
      <c r="C675" s="7"/>
      <c r="D675" s="7"/>
    </row>
    <row r="676" spans="2:4" ht="12.75">
      <c r="B676" s="7"/>
      <c r="C676" s="7"/>
      <c r="D676" s="7"/>
    </row>
    <row r="677" spans="2:4" ht="12.75">
      <c r="B677" s="7"/>
      <c r="C677" s="7"/>
      <c r="D677" s="7"/>
    </row>
    <row r="678" spans="2:4" ht="12.75">
      <c r="B678" s="7"/>
      <c r="C678" s="7"/>
      <c r="D678" s="7"/>
    </row>
    <row r="679" spans="2:4" ht="12.75">
      <c r="B679" s="7"/>
      <c r="C679" s="7"/>
      <c r="D679" s="7"/>
    </row>
    <row r="680" spans="2:4" ht="12.75">
      <c r="B680" s="7"/>
      <c r="C680" s="7"/>
      <c r="D680" s="7"/>
    </row>
    <row r="681" spans="2:4" ht="12.75">
      <c r="B681" s="7"/>
      <c r="C681" s="7"/>
      <c r="D681" s="7"/>
    </row>
    <row r="682" spans="2:4" ht="12.75">
      <c r="B682" s="7"/>
      <c r="C682" s="7"/>
      <c r="D682" s="7"/>
    </row>
    <row r="683" spans="2:4" ht="12.75">
      <c r="B683" s="7"/>
      <c r="C683" s="7"/>
      <c r="D683" s="7"/>
    </row>
    <row r="684" spans="2:4" ht="12.75">
      <c r="B684" s="7"/>
      <c r="C684" s="7"/>
      <c r="D684" s="7"/>
    </row>
    <row r="685" spans="2:4" ht="12.75">
      <c r="B685" s="7"/>
      <c r="C685" s="7"/>
      <c r="D685" s="7"/>
    </row>
    <row r="686" spans="2:4" ht="12.75">
      <c r="B686" s="7"/>
      <c r="C686" s="7"/>
      <c r="D686" s="7"/>
    </row>
    <row r="687" spans="2:4" ht="12.75">
      <c r="B687" s="7"/>
      <c r="C687" s="7"/>
      <c r="D687" s="7"/>
    </row>
    <row r="688" spans="2:4" ht="12.75">
      <c r="B688" s="7"/>
      <c r="C688" s="7"/>
      <c r="D688" s="7"/>
    </row>
    <row r="689" spans="2:4" ht="12.75">
      <c r="B689" s="7"/>
      <c r="C689" s="7"/>
      <c r="D689" s="7"/>
    </row>
    <row r="690" spans="2:4" ht="12.75">
      <c r="B690" s="7"/>
      <c r="C690" s="7"/>
      <c r="D690" s="7"/>
    </row>
    <row r="691" spans="2:4" ht="12.75">
      <c r="B691" s="7"/>
      <c r="C691" s="7"/>
      <c r="D691" s="7"/>
    </row>
    <row r="692" spans="2:4" ht="12.75">
      <c r="B692" s="7"/>
      <c r="C692" s="7"/>
      <c r="D692" s="7"/>
    </row>
    <row r="693" spans="2:4" ht="12.75">
      <c r="B693" s="7"/>
      <c r="C693" s="7"/>
      <c r="D693" s="7"/>
    </row>
    <row r="694" spans="2:4" ht="12.75">
      <c r="B694" s="7"/>
      <c r="C694" s="7"/>
      <c r="D694" s="7"/>
    </row>
    <row r="695" spans="2:4" ht="12.75">
      <c r="B695" s="7"/>
      <c r="C695" s="7"/>
      <c r="D695" s="7"/>
    </row>
    <row r="696" spans="2:4" ht="12.75">
      <c r="B696" s="7"/>
      <c r="C696" s="7"/>
      <c r="D696" s="7"/>
    </row>
    <row r="697" spans="2:4" ht="12.75">
      <c r="B697" s="7"/>
      <c r="C697" s="7"/>
      <c r="D697" s="7"/>
    </row>
    <row r="698" spans="2:4" ht="12.75">
      <c r="B698" s="7"/>
      <c r="C698" s="7"/>
      <c r="D698" s="7"/>
    </row>
    <row r="699" spans="2:4" ht="12.75">
      <c r="B699" s="7"/>
      <c r="C699" s="7"/>
      <c r="D699" s="7"/>
    </row>
    <row r="700" spans="2:4" ht="12.75">
      <c r="B700" s="7"/>
      <c r="C700" s="7"/>
      <c r="D700" s="7"/>
    </row>
    <row r="701" spans="2:4" ht="12.75">
      <c r="B701" s="7"/>
      <c r="C701" s="7"/>
      <c r="D701" s="7"/>
    </row>
    <row r="702" spans="2:4" ht="12.75">
      <c r="B702" s="7"/>
      <c r="C702" s="7"/>
      <c r="D702" s="7"/>
    </row>
    <row r="703" spans="2:4" ht="12.75">
      <c r="B703" s="7"/>
      <c r="C703" s="7"/>
      <c r="D703" s="7"/>
    </row>
    <row r="704" spans="2:4" ht="12.75">
      <c r="B704" s="7"/>
      <c r="C704" s="7"/>
      <c r="D704" s="7"/>
    </row>
    <row r="705" spans="2:4" ht="12.75">
      <c r="B705" s="7"/>
      <c r="C705" s="7"/>
      <c r="D705" s="7"/>
    </row>
    <row r="706" spans="2:4" ht="12.75">
      <c r="B706" s="7"/>
      <c r="C706" s="7"/>
      <c r="D706" s="7"/>
    </row>
    <row r="707" spans="2:4" ht="12.75">
      <c r="B707" s="7"/>
      <c r="C707" s="7"/>
      <c r="D707" s="7"/>
    </row>
    <row r="708" spans="2:4" ht="12.75">
      <c r="B708" s="7"/>
      <c r="C708" s="7"/>
      <c r="D708" s="7"/>
    </row>
    <row r="709" spans="2:4" ht="12.75">
      <c r="B709" s="7"/>
      <c r="C709" s="7"/>
      <c r="D709" s="7"/>
    </row>
    <row r="710" spans="2:4" ht="12.75">
      <c r="B710" s="7"/>
      <c r="C710" s="7"/>
      <c r="D710" s="7"/>
    </row>
    <row r="711" spans="2:4" ht="12.75">
      <c r="B711" s="7"/>
      <c r="C711" s="7"/>
      <c r="D711" s="7"/>
    </row>
    <row r="712" spans="2:4" ht="12.75">
      <c r="B712" s="7"/>
      <c r="C712" s="7"/>
      <c r="D712" s="7"/>
    </row>
    <row r="713" spans="2:4" ht="12.75">
      <c r="B713" s="7"/>
      <c r="C713" s="7"/>
      <c r="D713" s="7"/>
    </row>
    <row r="714" spans="2:4" ht="12.75">
      <c r="B714" s="7"/>
      <c r="C714" s="7"/>
      <c r="D714" s="7"/>
    </row>
    <row r="715" spans="2:4" ht="12.75">
      <c r="B715" s="7"/>
      <c r="C715" s="7"/>
      <c r="D715" s="7"/>
    </row>
    <row r="716" spans="2:4" ht="12.75">
      <c r="B716" s="7"/>
      <c r="C716" s="7"/>
      <c r="D716" s="7"/>
    </row>
    <row r="717" spans="2:4" ht="12.75">
      <c r="B717" s="7"/>
      <c r="C717" s="7"/>
      <c r="D717" s="7"/>
    </row>
    <row r="718" spans="2:4" ht="12.75">
      <c r="B718" s="7"/>
      <c r="C718" s="7"/>
      <c r="D718" s="7"/>
    </row>
    <row r="719" spans="2:4" ht="12.75">
      <c r="B719" s="7"/>
      <c r="C719" s="7"/>
      <c r="D719" s="7"/>
    </row>
    <row r="720" spans="2:4" ht="12.75">
      <c r="B720" s="7"/>
      <c r="C720" s="7"/>
      <c r="D720" s="7"/>
    </row>
    <row r="721" spans="2:4" ht="12.75">
      <c r="B721" s="7"/>
      <c r="C721" s="7"/>
      <c r="D721" s="7"/>
    </row>
    <row r="722" spans="2:4" ht="12.75">
      <c r="B722" s="7"/>
      <c r="C722" s="7"/>
      <c r="D722" s="7"/>
    </row>
    <row r="723" spans="2:4" ht="12.75">
      <c r="B723" s="7"/>
      <c r="C723" s="7"/>
      <c r="D723" s="7"/>
    </row>
    <row r="724" spans="2:4" ht="12.75">
      <c r="B724" s="7"/>
      <c r="C724" s="7"/>
      <c r="D724" s="7"/>
    </row>
    <row r="725" spans="2:4" ht="12.75">
      <c r="B725" s="7"/>
      <c r="C725" s="7"/>
      <c r="D725" s="7"/>
    </row>
    <row r="726" spans="2:4" ht="12.75">
      <c r="B726" s="7"/>
      <c r="C726" s="7"/>
      <c r="D726" s="7"/>
    </row>
    <row r="727" spans="2:4" ht="12.75">
      <c r="B727" s="7"/>
      <c r="C727" s="7"/>
      <c r="D727" s="7"/>
    </row>
    <row r="728" spans="2:4" ht="12.75">
      <c r="B728" s="7"/>
      <c r="C728" s="7"/>
      <c r="D728" s="7"/>
    </row>
    <row r="729" spans="2:4" ht="12.75">
      <c r="B729" s="7"/>
      <c r="C729" s="7"/>
      <c r="D729" s="7"/>
    </row>
    <row r="730" spans="2:4" ht="12.75">
      <c r="B730" s="7"/>
      <c r="C730" s="7"/>
      <c r="D730" s="7"/>
    </row>
    <row r="731" spans="2:4" ht="12.75">
      <c r="B731" s="7"/>
      <c r="C731" s="7"/>
      <c r="D731" s="7"/>
    </row>
    <row r="732" spans="2:4" ht="12.75">
      <c r="B732" s="7"/>
      <c r="C732" s="7"/>
      <c r="D732" s="7"/>
    </row>
    <row r="733" spans="2:4" ht="12.75">
      <c r="B733" s="7"/>
      <c r="C733" s="7"/>
      <c r="D733" s="7"/>
    </row>
    <row r="734" spans="2:4" ht="12.75">
      <c r="B734" s="7"/>
      <c r="C734" s="7"/>
      <c r="D734" s="7"/>
    </row>
    <row r="735" spans="2:4" ht="12.75">
      <c r="B735" s="7"/>
      <c r="C735" s="7"/>
      <c r="D735" s="7"/>
    </row>
    <row r="736" spans="2:4" ht="12.75">
      <c r="B736" s="7"/>
      <c r="C736" s="7"/>
      <c r="D736" s="7"/>
    </row>
    <row r="737" spans="2:4" ht="12.75">
      <c r="B737" s="7"/>
      <c r="C737" s="7"/>
      <c r="D737" s="7"/>
    </row>
    <row r="738" spans="2:4" ht="12.75">
      <c r="B738" s="7"/>
      <c r="C738" s="7"/>
      <c r="D738" s="7"/>
    </row>
    <row r="739" spans="2:4" ht="12.75">
      <c r="B739" s="7"/>
      <c r="C739" s="7"/>
      <c r="D739" s="7"/>
    </row>
    <row r="740" spans="2:4" ht="12.75">
      <c r="B740" s="7"/>
      <c r="C740" s="7"/>
      <c r="D740" s="7"/>
    </row>
    <row r="741" spans="2:4" ht="12.75">
      <c r="B741" s="7"/>
      <c r="C741" s="7"/>
      <c r="D741" s="7"/>
    </row>
    <row r="742" spans="2:4" ht="12.75">
      <c r="B742" s="7"/>
      <c r="C742" s="7"/>
      <c r="D742" s="7"/>
    </row>
    <row r="743" spans="2:4" ht="12.75">
      <c r="B743" s="7"/>
      <c r="C743" s="7"/>
      <c r="D743" s="7"/>
    </row>
    <row r="744" spans="2:4" ht="12.75">
      <c r="B744" s="7"/>
      <c r="C744" s="7"/>
      <c r="D744" s="7"/>
    </row>
    <row r="745" spans="2:4" ht="12.75">
      <c r="B745" s="7"/>
      <c r="C745" s="7"/>
      <c r="D745" s="7"/>
    </row>
    <row r="746" spans="2:4" ht="12.75">
      <c r="B746" s="7"/>
      <c r="C746" s="7"/>
      <c r="D746" s="7"/>
    </row>
    <row r="747" spans="2:4" ht="12.75">
      <c r="B747" s="7"/>
      <c r="C747" s="7"/>
      <c r="D747" s="7"/>
    </row>
    <row r="748" spans="2:4" ht="12.75">
      <c r="B748" s="7"/>
      <c r="C748" s="7"/>
      <c r="D748" s="7"/>
    </row>
    <row r="749" spans="2:4" ht="12.75">
      <c r="B749" s="7"/>
      <c r="C749" s="7"/>
      <c r="D749" s="7"/>
    </row>
    <row r="750" spans="2:4" ht="12.75">
      <c r="B750" s="7"/>
      <c r="C750" s="7"/>
      <c r="D750" s="7"/>
    </row>
    <row r="751" spans="2:4" ht="12.75">
      <c r="B751" s="7"/>
      <c r="C751" s="7"/>
      <c r="D751" s="7"/>
    </row>
    <row r="752" spans="2:4" ht="12.75">
      <c r="B752" s="7"/>
      <c r="C752" s="7"/>
      <c r="D752" s="7"/>
    </row>
    <row r="753" spans="2:4" ht="12.75">
      <c r="B753" s="7"/>
      <c r="C753" s="7"/>
      <c r="D753" s="7"/>
    </row>
    <row r="754" spans="2:4" ht="12.75">
      <c r="B754" s="7"/>
      <c r="C754" s="7"/>
      <c r="D754" s="7"/>
    </row>
    <row r="755" spans="2:4" ht="12.75">
      <c r="B755" s="7"/>
      <c r="C755" s="7"/>
      <c r="D755" s="7"/>
    </row>
    <row r="756" spans="2:4" ht="12.75">
      <c r="B756" s="7"/>
      <c r="C756" s="7"/>
      <c r="D756" s="7"/>
    </row>
    <row r="757" spans="2:4" ht="12.75">
      <c r="B757" s="7"/>
      <c r="C757" s="7"/>
      <c r="D757" s="7"/>
    </row>
    <row r="758" spans="2:4" ht="12.75">
      <c r="B758" s="7"/>
      <c r="C758" s="7"/>
      <c r="D758" s="7"/>
    </row>
    <row r="759" spans="2:4" ht="12.75">
      <c r="B759" s="7"/>
      <c r="C759" s="7"/>
      <c r="D759" s="7"/>
    </row>
    <row r="760" spans="2:4" ht="12.75">
      <c r="B760" s="7"/>
      <c r="C760" s="7"/>
      <c r="D760" s="7"/>
    </row>
    <row r="761" spans="2:4" ht="12.75">
      <c r="B761" s="7"/>
      <c r="C761" s="7"/>
      <c r="D761" s="7"/>
    </row>
    <row r="762" spans="2:4" ht="12.75">
      <c r="B762" s="7"/>
      <c r="C762" s="7"/>
      <c r="D762" s="7"/>
    </row>
    <row r="763" spans="2:4" ht="12.75">
      <c r="B763" s="7"/>
      <c r="C763" s="7"/>
      <c r="D763" s="7"/>
    </row>
    <row r="764" spans="2:4" ht="12.75">
      <c r="B764" s="7"/>
      <c r="C764" s="7"/>
      <c r="D764" s="7"/>
    </row>
    <row r="765" spans="2:4" ht="12.75">
      <c r="B765" s="7"/>
      <c r="C765" s="7"/>
      <c r="D765" s="7"/>
    </row>
    <row r="766" spans="2:4" ht="12.75">
      <c r="B766" s="7"/>
      <c r="C766" s="7"/>
      <c r="D766" s="7"/>
    </row>
    <row r="767" spans="2:4" ht="12.75">
      <c r="B767" s="7"/>
      <c r="C767" s="7"/>
      <c r="D767" s="7"/>
    </row>
    <row r="768" spans="2:4" ht="12.75">
      <c r="B768" s="7"/>
      <c r="C768" s="7"/>
      <c r="D768" s="7"/>
    </row>
    <row r="769" spans="2:4" ht="12.75">
      <c r="B769" s="7"/>
      <c r="C769" s="7"/>
      <c r="D769" s="7"/>
    </row>
    <row r="770" spans="2:4" ht="12.75">
      <c r="B770" s="7"/>
      <c r="C770" s="7"/>
      <c r="D770" s="7"/>
    </row>
    <row r="771" spans="2:4" ht="12.75">
      <c r="B771" s="7"/>
      <c r="C771" s="7"/>
      <c r="D771" s="7"/>
    </row>
    <row r="772" spans="2:4" ht="12.75">
      <c r="B772" s="7"/>
      <c r="C772" s="7"/>
      <c r="D772" s="7"/>
    </row>
    <row r="773" spans="2:4" ht="12.75">
      <c r="B773" s="7"/>
      <c r="C773" s="7"/>
      <c r="D773" s="7"/>
    </row>
    <row r="774" spans="2:4" ht="12.75">
      <c r="B774" s="7"/>
      <c r="C774" s="7"/>
      <c r="D774" s="7"/>
    </row>
    <row r="775" spans="2:4" ht="12.75">
      <c r="B775" s="7"/>
      <c r="C775" s="7"/>
      <c r="D775" s="7"/>
    </row>
    <row r="776" spans="2:4" ht="12.75">
      <c r="B776" s="7"/>
      <c r="C776" s="7"/>
      <c r="D776" s="7"/>
    </row>
    <row r="777" spans="2:4" ht="12.75">
      <c r="B777" s="7"/>
      <c r="C777" s="7"/>
      <c r="D777" s="7"/>
    </row>
    <row r="778" spans="2:4" ht="12.75">
      <c r="B778" s="7"/>
      <c r="C778" s="7"/>
      <c r="D778" s="7"/>
    </row>
    <row r="779" spans="2:4" ht="12.75">
      <c r="B779" s="7"/>
      <c r="C779" s="7"/>
      <c r="D779" s="7"/>
    </row>
    <row r="780" spans="2:4" ht="12.75">
      <c r="B780" s="7"/>
      <c r="C780" s="7"/>
      <c r="D780" s="7"/>
    </row>
    <row r="781" spans="2:4" ht="12.75">
      <c r="B781" s="7"/>
      <c r="C781" s="7"/>
      <c r="D781" s="7"/>
    </row>
    <row r="782" spans="2:4" ht="12.75">
      <c r="B782" s="7"/>
      <c r="C782" s="7"/>
      <c r="D782" s="7"/>
    </row>
    <row r="783" spans="2:4" ht="12.75">
      <c r="B783" s="7"/>
      <c r="C783" s="7"/>
      <c r="D783" s="7"/>
    </row>
    <row r="784" spans="2:4" ht="12.75">
      <c r="B784" s="7"/>
      <c r="C784" s="7"/>
      <c r="D784" s="7"/>
    </row>
    <row r="785" spans="2:4" ht="12.75">
      <c r="B785" s="7"/>
      <c r="C785" s="7"/>
      <c r="D785" s="7"/>
    </row>
    <row r="786" spans="2:4" ht="12.75">
      <c r="B786" s="7"/>
      <c r="C786" s="7"/>
      <c r="D786" s="7"/>
    </row>
    <row r="787" spans="2:4" ht="12.75">
      <c r="B787" s="7"/>
      <c r="C787" s="7"/>
      <c r="D787" s="7"/>
    </row>
    <row r="788" spans="2:4" ht="12.75">
      <c r="B788" s="7"/>
      <c r="C788" s="7"/>
      <c r="D788" s="7"/>
    </row>
    <row r="789" spans="2:4" ht="12.75">
      <c r="B789" s="7"/>
      <c r="C789" s="7"/>
      <c r="D789" s="7"/>
    </row>
    <row r="790" spans="2:4" ht="12.75">
      <c r="B790" s="7"/>
      <c r="C790" s="7"/>
      <c r="D790" s="7"/>
    </row>
    <row r="791" spans="2:4" ht="12.75">
      <c r="B791" s="7"/>
      <c r="C791" s="7"/>
      <c r="D791" s="7"/>
    </row>
    <row r="792" spans="2:4" ht="12.75">
      <c r="B792" s="7"/>
      <c r="C792" s="7"/>
      <c r="D792" s="7"/>
    </row>
    <row r="793" spans="2:4" ht="12.75">
      <c r="B793" s="7"/>
      <c r="C793" s="7"/>
      <c r="D793" s="7"/>
    </row>
    <row r="794" spans="2:4" ht="12.75">
      <c r="B794" s="7"/>
      <c r="C794" s="7"/>
      <c r="D794" s="7"/>
    </row>
    <row r="795" spans="2:4" ht="12.75">
      <c r="B795" s="7"/>
      <c r="C795" s="7"/>
      <c r="D795" s="7"/>
    </row>
    <row r="796" spans="2:4" ht="12.75">
      <c r="B796" s="7"/>
      <c r="C796" s="7"/>
      <c r="D796" s="7"/>
    </row>
    <row r="797" spans="2:4" ht="12.75">
      <c r="B797" s="7"/>
      <c r="C797" s="7"/>
      <c r="D797" s="7"/>
    </row>
    <row r="798" spans="2:4" ht="12.75">
      <c r="B798" s="7"/>
      <c r="C798" s="7"/>
      <c r="D798" s="7"/>
    </row>
    <row r="799" spans="2:4" ht="12.75">
      <c r="B799" s="7"/>
      <c r="C799" s="7"/>
      <c r="D799" s="7"/>
    </row>
    <row r="800" spans="2:4" ht="12.75">
      <c r="B800" s="7"/>
      <c r="C800" s="7"/>
      <c r="D800" s="7"/>
    </row>
    <row r="801" spans="2:4" ht="12.75">
      <c r="B801" s="7"/>
      <c r="C801" s="7"/>
      <c r="D801" s="7"/>
    </row>
    <row r="802" spans="2:4" ht="12.75">
      <c r="B802" s="7"/>
      <c r="C802" s="7"/>
      <c r="D802" s="7"/>
    </row>
    <row r="803" spans="2:4" ht="12.75">
      <c r="B803" s="7"/>
      <c r="C803" s="7"/>
      <c r="D803" s="7"/>
    </row>
    <row r="804" spans="2:4" ht="12.75">
      <c r="B804" s="7"/>
      <c r="C804" s="7"/>
      <c r="D804" s="7"/>
    </row>
    <row r="805" spans="2:4" ht="12.75">
      <c r="B805" s="7"/>
      <c r="C805" s="7"/>
      <c r="D805" s="7"/>
    </row>
    <row r="806" spans="2:4" ht="12.75">
      <c r="B806" s="7"/>
      <c r="C806" s="7"/>
      <c r="D806" s="7"/>
    </row>
    <row r="807" spans="2:4" ht="12.75">
      <c r="B807" s="7"/>
      <c r="C807" s="7"/>
      <c r="D807" s="7"/>
    </row>
    <row r="808" spans="2:4" ht="12.75">
      <c r="B808" s="7"/>
      <c r="C808" s="7"/>
      <c r="D808" s="7"/>
    </row>
    <row r="809" spans="2:4" ht="12.75">
      <c r="B809" s="7"/>
      <c r="C809" s="7"/>
      <c r="D809" s="7"/>
    </row>
    <row r="810" spans="2:4" ht="12.75">
      <c r="B810" s="7"/>
      <c r="C810" s="7"/>
      <c r="D810" s="7"/>
    </row>
    <row r="811" spans="2:4" ht="12.75">
      <c r="B811" s="7"/>
      <c r="C811" s="7"/>
      <c r="D811" s="7"/>
    </row>
    <row r="812" spans="2:4" ht="12.75">
      <c r="B812" s="7"/>
      <c r="C812" s="7"/>
      <c r="D812" s="7"/>
    </row>
    <row r="813" spans="2:4" ht="12.75">
      <c r="B813" s="7"/>
      <c r="C813" s="7"/>
      <c r="D813" s="7"/>
    </row>
    <row r="814" spans="2:4" ht="12.75">
      <c r="B814" s="7"/>
      <c r="C814" s="7"/>
      <c r="D814" s="7"/>
    </row>
    <row r="815" spans="2:4" ht="12.75">
      <c r="B815" s="7"/>
      <c r="C815" s="7"/>
      <c r="D815" s="7"/>
    </row>
    <row r="816" spans="2:4" ht="12.75">
      <c r="B816" s="7"/>
      <c r="C816" s="7"/>
      <c r="D816" s="7"/>
    </row>
    <row r="817" spans="2:4" ht="12.75">
      <c r="B817" s="7"/>
      <c r="C817" s="7"/>
      <c r="D817" s="7"/>
    </row>
    <row r="818" spans="2:4" ht="12.75">
      <c r="B818" s="7"/>
      <c r="C818" s="7"/>
      <c r="D818" s="7"/>
    </row>
    <row r="819" spans="2:4" ht="12.75">
      <c r="B819" s="7"/>
      <c r="C819" s="7"/>
      <c r="D819" s="7"/>
    </row>
    <row r="820" spans="2:4" ht="12.75">
      <c r="B820" s="7"/>
      <c r="C820" s="7"/>
      <c r="D820" s="7"/>
    </row>
    <row r="821" spans="2:4" ht="12.75">
      <c r="B821" s="7"/>
      <c r="C821" s="7"/>
      <c r="D821" s="7"/>
    </row>
    <row r="822" spans="2:4" ht="12.75">
      <c r="B822" s="7"/>
      <c r="C822" s="7"/>
      <c r="D822" s="7"/>
    </row>
    <row r="823" spans="2:4" ht="12.75">
      <c r="B823" s="7"/>
      <c r="C823" s="7"/>
      <c r="D823" s="7"/>
    </row>
    <row r="824" spans="2:4" ht="12.75">
      <c r="B824" s="7"/>
      <c r="C824" s="7"/>
      <c r="D824" s="7"/>
    </row>
    <row r="825" spans="2:4" ht="12.75">
      <c r="B825" s="7"/>
      <c r="C825" s="7"/>
      <c r="D825" s="7"/>
    </row>
    <row r="826" spans="2:4" ht="12.75">
      <c r="B826" s="7"/>
      <c r="C826" s="7"/>
      <c r="D826" s="7"/>
    </row>
    <row r="827" spans="2:4" ht="12.75">
      <c r="B827" s="7"/>
      <c r="C827" s="7"/>
      <c r="D827" s="7"/>
    </row>
    <row r="828" spans="2:4" ht="12.75">
      <c r="B828" s="7"/>
      <c r="C828" s="7"/>
      <c r="D828" s="7"/>
    </row>
    <row r="829" spans="2:4" ht="12.75">
      <c r="B829" s="7"/>
      <c r="C829" s="7"/>
      <c r="D829" s="7"/>
    </row>
    <row r="830" spans="2:4" ht="12.75">
      <c r="B830" s="7"/>
      <c r="C830" s="7"/>
      <c r="D830" s="7"/>
    </row>
    <row r="831" spans="2:4" ht="12.75">
      <c r="B831" s="7"/>
      <c r="C831" s="7"/>
      <c r="D831" s="7"/>
    </row>
    <row r="832" spans="2:4" ht="12.75">
      <c r="B832" s="7"/>
      <c r="C832" s="7"/>
      <c r="D832" s="7"/>
    </row>
    <row r="833" spans="2:4" ht="12.75">
      <c r="B833" s="7"/>
      <c r="C833" s="7"/>
      <c r="D833" s="7"/>
    </row>
    <row r="834" spans="2:4" ht="12.75">
      <c r="B834" s="7"/>
      <c r="C834" s="7"/>
      <c r="D834" s="7"/>
    </row>
    <row r="835" spans="2:4" ht="12.75">
      <c r="B835" s="7"/>
      <c r="C835" s="7"/>
      <c r="D835" s="7"/>
    </row>
    <row r="836" spans="2:4" ht="12.75">
      <c r="B836" s="7"/>
      <c r="C836" s="7"/>
      <c r="D836" s="7"/>
    </row>
    <row r="837" spans="2:4" ht="12.75">
      <c r="B837" s="7"/>
      <c r="C837" s="7"/>
      <c r="D837" s="7"/>
    </row>
    <row r="838" spans="2:4" ht="12.75">
      <c r="B838" s="7"/>
      <c r="C838" s="7"/>
      <c r="D838" s="7"/>
    </row>
    <row r="839" spans="2:4" ht="12.75">
      <c r="B839" s="7"/>
      <c r="C839" s="7"/>
      <c r="D839" s="7"/>
    </row>
    <row r="840" spans="2:4" ht="12.75">
      <c r="B840" s="7"/>
      <c r="C840" s="7"/>
      <c r="D840" s="7"/>
    </row>
    <row r="841" spans="2:4" ht="12.75">
      <c r="B841" s="7"/>
      <c r="C841" s="7"/>
      <c r="D841" s="7"/>
    </row>
    <row r="842" spans="2:4" ht="12.75">
      <c r="B842" s="7"/>
      <c r="C842" s="7"/>
      <c r="D842" s="7"/>
    </row>
    <row r="843" spans="2:4" ht="12.75">
      <c r="B843" s="7"/>
      <c r="C843" s="7"/>
      <c r="D843" s="7"/>
    </row>
    <row r="844" spans="2:4" ht="12.75">
      <c r="B844" s="7"/>
      <c r="C844" s="7"/>
      <c r="D844" s="7"/>
    </row>
    <row r="845" spans="2:4" ht="12.75">
      <c r="B845" s="7"/>
      <c r="C845" s="7"/>
      <c r="D845" s="7"/>
    </row>
    <row r="846" spans="2:4" ht="12.75">
      <c r="B846" s="7"/>
      <c r="C846" s="7"/>
      <c r="D846" s="7"/>
    </row>
    <row r="847" spans="2:4" ht="12.75">
      <c r="B847" s="7"/>
      <c r="C847" s="7"/>
      <c r="D847" s="7"/>
    </row>
    <row r="848" spans="2:4" ht="12.75">
      <c r="B848" s="7"/>
      <c r="C848" s="7"/>
      <c r="D848" s="7"/>
    </row>
    <row r="849" spans="2:4" ht="12.75">
      <c r="B849" s="7"/>
      <c r="C849" s="7"/>
      <c r="D849" s="7"/>
    </row>
    <row r="850" spans="2:4" ht="12.75">
      <c r="B850" s="7"/>
      <c r="C850" s="7"/>
      <c r="D850" s="7"/>
    </row>
    <row r="851" spans="2:4" ht="12.75">
      <c r="B851" s="7"/>
      <c r="C851" s="7"/>
      <c r="D851" s="7"/>
    </row>
    <row r="852" spans="2:4" ht="12.75">
      <c r="B852" s="7"/>
      <c r="C852" s="7"/>
      <c r="D852" s="7"/>
    </row>
    <row r="853" spans="2:4" ht="12.75">
      <c r="B853" s="7"/>
      <c r="C853" s="7"/>
      <c r="D853" s="7"/>
    </row>
    <row r="854" spans="2:4" ht="12.75">
      <c r="B854" s="7"/>
      <c r="C854" s="7"/>
      <c r="D854" s="7"/>
    </row>
    <row r="855" spans="2:4" ht="12.75">
      <c r="B855" s="7"/>
      <c r="C855" s="7"/>
      <c r="D855" s="7"/>
    </row>
    <row r="856" spans="2:4" ht="12.75">
      <c r="B856" s="7"/>
      <c r="C856" s="7"/>
      <c r="D856" s="7"/>
    </row>
    <row r="857" spans="2:4" ht="12.75">
      <c r="B857" s="7"/>
      <c r="C857" s="7"/>
      <c r="D857" s="7"/>
    </row>
    <row r="858" spans="2:4" ht="12.75">
      <c r="B858" s="7"/>
      <c r="C858" s="7"/>
      <c r="D858" s="7"/>
    </row>
    <row r="859" spans="2:4" ht="12.75">
      <c r="B859" s="7"/>
      <c r="C859" s="7"/>
      <c r="D859" s="7"/>
    </row>
    <row r="860" spans="2:4" ht="12.75">
      <c r="B860" s="7"/>
      <c r="C860" s="7"/>
      <c r="D860" s="7"/>
    </row>
    <row r="861" spans="2:4" ht="12.75">
      <c r="B861" s="7"/>
      <c r="C861" s="7"/>
      <c r="D861" s="7"/>
    </row>
    <row r="862" spans="2:4" ht="12.75">
      <c r="B862" s="7"/>
      <c r="C862" s="7"/>
      <c r="D862" s="7"/>
    </row>
    <row r="863" spans="2:4" ht="12.75">
      <c r="B863" s="7"/>
      <c r="C863" s="7"/>
      <c r="D863" s="7"/>
    </row>
    <row r="864" spans="2:4" ht="12.75">
      <c r="B864" s="7"/>
      <c r="C864" s="7"/>
      <c r="D864" s="7"/>
    </row>
    <row r="865" spans="2:4" ht="12.75">
      <c r="B865" s="7"/>
      <c r="C865" s="7"/>
      <c r="D865" s="7"/>
    </row>
    <row r="866" spans="2:4" ht="12.75">
      <c r="B866" s="7"/>
      <c r="C866" s="7"/>
      <c r="D866" s="7"/>
    </row>
    <row r="867" spans="2:4" ht="12.75">
      <c r="B867" s="7"/>
      <c r="C867" s="7"/>
      <c r="D867" s="7"/>
    </row>
    <row r="868" spans="2:4" ht="12.75">
      <c r="B868" s="7"/>
      <c r="C868" s="7"/>
      <c r="D868" s="7"/>
    </row>
    <row r="869" spans="2:4" ht="12.75">
      <c r="B869" s="7"/>
      <c r="C869" s="7"/>
      <c r="D869" s="7"/>
    </row>
    <row r="870" spans="2:4" ht="12.75">
      <c r="B870" s="7"/>
      <c r="C870" s="7"/>
      <c r="D870" s="7"/>
    </row>
    <row r="871" spans="2:4" ht="12.75">
      <c r="B871" s="7"/>
      <c r="C871" s="7"/>
      <c r="D871" s="7"/>
    </row>
    <row r="872" spans="2:4" ht="12.75">
      <c r="B872" s="7"/>
      <c r="C872" s="7"/>
      <c r="D872" s="7"/>
    </row>
    <row r="873" spans="2:4" ht="12.75">
      <c r="B873" s="7"/>
      <c r="C873" s="7"/>
      <c r="D873" s="7"/>
    </row>
    <row r="874" spans="2:4" ht="12.75">
      <c r="B874" s="7"/>
      <c r="C874" s="7"/>
      <c r="D874" s="7"/>
    </row>
    <row r="875" spans="2:4" ht="12.75">
      <c r="B875" s="7"/>
      <c r="C875" s="7"/>
      <c r="D875" s="7"/>
    </row>
    <row r="876" spans="2:4" ht="12.75">
      <c r="B876" s="7"/>
      <c r="C876" s="7"/>
      <c r="D876" s="7"/>
    </row>
    <row r="877" spans="2:4" ht="12.75">
      <c r="B877" s="7"/>
      <c r="C877" s="7"/>
      <c r="D877" s="7"/>
    </row>
    <row r="878" spans="2:4" ht="12.75">
      <c r="B878" s="7"/>
      <c r="C878" s="7"/>
      <c r="D878" s="7"/>
    </row>
    <row r="879" spans="2:4" ht="12.75">
      <c r="B879" s="7"/>
      <c r="C879" s="7"/>
      <c r="D879" s="7"/>
    </row>
    <row r="880" spans="2:4" ht="12.75">
      <c r="B880" s="7"/>
      <c r="C880" s="7"/>
      <c r="D880" s="7"/>
    </row>
    <row r="881" spans="2:4" ht="12.75">
      <c r="B881" s="7"/>
      <c r="C881" s="7"/>
      <c r="D881" s="7"/>
    </row>
    <row r="882" spans="2:4" ht="12.75">
      <c r="B882" s="7"/>
      <c r="C882" s="7"/>
      <c r="D882" s="7"/>
    </row>
    <row r="883" spans="2:4" ht="12.75">
      <c r="B883" s="7"/>
      <c r="C883" s="7"/>
      <c r="D883" s="7"/>
    </row>
    <row r="884" spans="2:4" ht="12.75">
      <c r="B884" s="7"/>
      <c r="C884" s="7"/>
      <c r="D884" s="7"/>
    </row>
    <row r="885" spans="2:4" ht="12.75">
      <c r="B885" s="7"/>
      <c r="C885" s="7"/>
      <c r="D885" s="7"/>
    </row>
    <row r="886" spans="2:4" ht="12.75">
      <c r="B886" s="7"/>
      <c r="C886" s="7"/>
      <c r="D886" s="7"/>
    </row>
    <row r="887" spans="2:4" ht="12.75">
      <c r="B887" s="7"/>
      <c r="C887" s="7"/>
      <c r="D887" s="7"/>
    </row>
    <row r="888" spans="2:4" ht="12.75">
      <c r="B888" s="7"/>
      <c r="C888" s="7"/>
      <c r="D888" s="7"/>
    </row>
    <row r="889" spans="2:4" ht="12.75">
      <c r="B889" s="7"/>
      <c r="C889" s="7"/>
      <c r="D889" s="7"/>
    </row>
    <row r="890" spans="2:4" ht="12.75">
      <c r="B890" s="7"/>
      <c r="C890" s="7"/>
      <c r="D890" s="7"/>
    </row>
    <row r="891" spans="2:4" ht="12.75">
      <c r="B891" s="7"/>
      <c r="C891" s="7"/>
      <c r="D891" s="7"/>
    </row>
    <row r="892" spans="2:4" ht="12.75">
      <c r="B892" s="7"/>
      <c r="C892" s="7"/>
      <c r="D892" s="7"/>
    </row>
    <row r="893" spans="2:4" ht="12.75">
      <c r="B893" s="7"/>
      <c r="C893" s="7"/>
      <c r="D893" s="7"/>
    </row>
    <row r="894" spans="2:4" ht="12.75">
      <c r="B894" s="7"/>
      <c r="C894" s="7"/>
      <c r="D894" s="7"/>
    </row>
    <row r="895" spans="2:4" ht="12.75">
      <c r="B895" s="7"/>
      <c r="C895" s="7"/>
      <c r="D895" s="7"/>
    </row>
    <row r="896" spans="2:4" ht="12.75">
      <c r="B896" s="7"/>
      <c r="C896" s="7"/>
      <c r="D896" s="7"/>
    </row>
    <row r="897" spans="2:4" ht="12.75">
      <c r="B897" s="7"/>
      <c r="C897" s="7"/>
      <c r="D897" s="7"/>
    </row>
    <row r="898" spans="2:4" ht="12.75">
      <c r="B898" s="7"/>
      <c r="C898" s="7"/>
      <c r="D898" s="7"/>
    </row>
    <row r="899" spans="2:4" ht="12.75">
      <c r="B899" s="7"/>
      <c r="C899" s="7"/>
      <c r="D899" s="7"/>
    </row>
    <row r="900" spans="2:4" ht="12.75">
      <c r="B900" s="7"/>
      <c r="C900" s="7"/>
      <c r="D900" s="7"/>
    </row>
    <row r="901" spans="2:4" ht="12.75">
      <c r="B901" s="7"/>
      <c r="C901" s="7"/>
      <c r="D901" s="7"/>
    </row>
    <row r="902" spans="2:4" ht="12.75">
      <c r="B902" s="7"/>
      <c r="C902" s="7"/>
      <c r="D902" s="7"/>
    </row>
    <row r="903" spans="2:4" ht="12.75">
      <c r="B903" s="7"/>
      <c r="C903" s="7"/>
      <c r="D903" s="7"/>
    </row>
    <row r="904" spans="2:4" ht="12.75">
      <c r="B904" s="7"/>
      <c r="C904" s="7"/>
      <c r="D904" s="7"/>
    </row>
    <row r="905" spans="2:4" ht="12.75">
      <c r="B905" s="7"/>
      <c r="C905" s="7"/>
      <c r="D905" s="7"/>
    </row>
    <row r="906" spans="2:4" ht="12.75">
      <c r="B906" s="7"/>
      <c r="C906" s="7"/>
      <c r="D906" s="7"/>
    </row>
    <row r="907" spans="2:4" ht="12.75">
      <c r="B907" s="7"/>
      <c r="C907" s="7"/>
      <c r="D907" s="7"/>
    </row>
    <row r="908" spans="2:4" ht="12.75">
      <c r="B908" s="7"/>
      <c r="C908" s="7"/>
      <c r="D908" s="7"/>
    </row>
    <row r="909" spans="2:4" ht="12.75">
      <c r="B909" s="7"/>
      <c r="C909" s="7"/>
      <c r="D909" s="7"/>
    </row>
    <row r="910" spans="2:4" ht="12.75">
      <c r="B910" s="7"/>
      <c r="C910" s="7"/>
      <c r="D910" s="7"/>
    </row>
    <row r="911" spans="2:4" ht="12.75">
      <c r="B911" s="7"/>
      <c r="C911" s="7"/>
      <c r="D911" s="7"/>
    </row>
    <row r="912" spans="2:4" ht="12.75">
      <c r="B912" s="7"/>
      <c r="C912" s="7"/>
      <c r="D912" s="7"/>
    </row>
    <row r="913" spans="2:4" ht="12.75">
      <c r="B913" s="7"/>
      <c r="C913" s="7"/>
      <c r="D913" s="7"/>
    </row>
    <row r="914" spans="2:4" ht="12.75">
      <c r="B914" s="7"/>
      <c r="C914" s="7"/>
      <c r="D914" s="7"/>
    </row>
    <row r="915" spans="2:4" ht="12.75">
      <c r="B915" s="7"/>
      <c r="C915" s="7"/>
      <c r="D915" s="7"/>
    </row>
    <row r="916" spans="2:4" ht="12.75">
      <c r="B916" s="7"/>
      <c r="C916" s="7"/>
      <c r="D916" s="7"/>
    </row>
    <row r="917" spans="2:4" ht="12.75">
      <c r="B917" s="7"/>
      <c r="C917" s="7"/>
      <c r="D917" s="7"/>
    </row>
    <row r="918" spans="2:4" ht="12.75">
      <c r="B918" s="7"/>
      <c r="C918" s="7"/>
      <c r="D918" s="7"/>
    </row>
    <row r="919" spans="2:4" ht="12.75">
      <c r="B919" s="7"/>
      <c r="C919" s="7"/>
      <c r="D919" s="7"/>
    </row>
    <row r="920" spans="2:4" ht="12.75">
      <c r="B920" s="7"/>
      <c r="C920" s="7"/>
      <c r="D920" s="7"/>
    </row>
    <row r="921" spans="2:4" ht="12.75">
      <c r="B921" s="7"/>
      <c r="C921" s="7"/>
      <c r="D921" s="7"/>
    </row>
    <row r="922" spans="2:4" ht="12.75">
      <c r="B922" s="7"/>
      <c r="C922" s="7"/>
      <c r="D922" s="7"/>
    </row>
    <row r="923" spans="2:4" ht="12.75">
      <c r="B923" s="7"/>
      <c r="C923" s="7"/>
      <c r="D923" s="7"/>
    </row>
    <row r="924" spans="2:4" ht="12.75">
      <c r="B924" s="7"/>
      <c r="C924" s="7"/>
      <c r="D924" s="7"/>
    </row>
    <row r="925" spans="2:4" ht="12.75">
      <c r="B925" s="7"/>
      <c r="C925" s="7"/>
      <c r="D925" s="7"/>
    </row>
    <row r="926" spans="2:4" ht="12.75">
      <c r="B926" s="7"/>
      <c r="C926" s="7"/>
      <c r="D926" s="7"/>
    </row>
    <row r="927" spans="2:4" ht="12.75">
      <c r="B927" s="7"/>
      <c r="C927" s="7"/>
      <c r="D927" s="7"/>
    </row>
    <row r="928" spans="2:4" ht="12.75">
      <c r="B928" s="7"/>
      <c r="C928" s="7"/>
      <c r="D928" s="7"/>
    </row>
    <row r="929" spans="2:4" ht="12.75">
      <c r="B929" s="7"/>
      <c r="C929" s="7"/>
      <c r="D929" s="7"/>
    </row>
    <row r="930" spans="2:4" ht="12.75">
      <c r="B930" s="7"/>
      <c r="C930" s="7"/>
      <c r="D930" s="7"/>
    </row>
    <row r="931" spans="2:4" ht="12.75">
      <c r="B931" s="7"/>
      <c r="C931" s="7"/>
      <c r="D931" s="7"/>
    </row>
    <row r="932" spans="2:4" ht="12.75">
      <c r="B932" s="7"/>
      <c r="C932" s="7"/>
      <c r="D932" s="7"/>
    </row>
    <row r="933" spans="2:4" ht="12.75">
      <c r="B933" s="7"/>
      <c r="C933" s="7"/>
      <c r="D933" s="7"/>
    </row>
    <row r="934" spans="2:4" ht="12.75">
      <c r="B934" s="7"/>
      <c r="C934" s="7"/>
      <c r="D934" s="7"/>
    </row>
    <row r="935" spans="2:4" ht="12.75">
      <c r="B935" s="7"/>
      <c r="C935" s="7"/>
      <c r="D935" s="7"/>
    </row>
    <row r="936" spans="2:4" ht="12.75">
      <c r="B936" s="7"/>
      <c r="C936" s="7"/>
      <c r="D936" s="7"/>
    </row>
    <row r="937" spans="2:4" ht="12.75">
      <c r="B937" s="7"/>
      <c r="C937" s="7"/>
      <c r="D937" s="7"/>
    </row>
    <row r="938" spans="2:4" ht="12.75">
      <c r="B938" s="7"/>
      <c r="C938" s="7"/>
      <c r="D938" s="7"/>
    </row>
    <row r="939" spans="2:4" ht="12.75">
      <c r="B939" s="7"/>
      <c r="C939" s="7"/>
      <c r="D939" s="7"/>
    </row>
    <row r="940" spans="2:4" ht="12.75">
      <c r="B940" s="7"/>
      <c r="C940" s="7"/>
      <c r="D940" s="7"/>
    </row>
    <row r="941" spans="2:4" ht="12.75">
      <c r="B941" s="7"/>
      <c r="C941" s="7"/>
      <c r="D941" s="7"/>
    </row>
    <row r="942" spans="2:4" ht="12.75">
      <c r="B942" s="7"/>
      <c r="C942" s="7"/>
      <c r="D942" s="7"/>
    </row>
    <row r="943" spans="2:4" ht="12.75">
      <c r="B943" s="7"/>
      <c r="C943" s="7"/>
      <c r="D943" s="7"/>
    </row>
    <row r="944" spans="2:4" ht="12.75">
      <c r="B944" s="7"/>
      <c r="C944" s="7"/>
      <c r="D944" s="7"/>
    </row>
    <row r="945" spans="2:4" ht="12.75">
      <c r="B945" s="7"/>
      <c r="C945" s="7"/>
      <c r="D945" s="7"/>
    </row>
    <row r="946" spans="2:4" ht="12.75">
      <c r="B946" s="7"/>
      <c r="C946" s="7"/>
      <c r="D946" s="7"/>
    </row>
    <row r="947" spans="2:4" ht="12.75">
      <c r="B947" s="7"/>
      <c r="C947" s="7"/>
      <c r="D947" s="7"/>
    </row>
    <row r="948" spans="2:4" ht="12.75">
      <c r="B948" s="7"/>
      <c r="C948" s="7"/>
      <c r="D948" s="7"/>
    </row>
    <row r="949" spans="2:4" ht="12.75">
      <c r="B949" s="7"/>
      <c r="C949" s="7"/>
      <c r="D949" s="7"/>
    </row>
    <row r="950" spans="2:4" ht="12.75">
      <c r="B950" s="7"/>
      <c r="C950" s="7"/>
      <c r="D950" s="7"/>
    </row>
    <row r="951" spans="2:4" ht="12.75">
      <c r="B951" s="7"/>
      <c r="C951" s="7"/>
      <c r="D951" s="7"/>
    </row>
    <row r="952" spans="2:4" ht="12.75">
      <c r="B952" s="7"/>
      <c r="C952" s="7"/>
      <c r="D952" s="7"/>
    </row>
    <row r="953" spans="2:4" ht="12.75">
      <c r="B953" s="7"/>
      <c r="C953" s="7"/>
      <c r="D953" s="7"/>
    </row>
    <row r="954" spans="2:4" ht="12.75">
      <c r="B954" s="7"/>
      <c r="C954" s="7"/>
      <c r="D954" s="7"/>
    </row>
    <row r="955" spans="2:4" ht="12.75">
      <c r="B955" s="7"/>
      <c r="C955" s="7"/>
      <c r="D955" s="7"/>
    </row>
    <row r="956" spans="2:4" ht="12.75">
      <c r="B956" s="7"/>
      <c r="C956" s="7"/>
      <c r="D956" s="7"/>
    </row>
    <row r="957" spans="2:4" ht="12.75">
      <c r="B957" s="7"/>
      <c r="C957" s="7"/>
      <c r="D957" s="7"/>
    </row>
    <row r="958" spans="2:4" ht="12.75">
      <c r="B958" s="7"/>
      <c r="C958" s="7"/>
      <c r="D958" s="7"/>
    </row>
    <row r="959" spans="2:4" ht="12.75">
      <c r="B959" s="7"/>
      <c r="C959" s="7"/>
      <c r="D959" s="7"/>
    </row>
    <row r="960" spans="2:4" ht="12.75">
      <c r="B960" s="7"/>
      <c r="C960" s="7"/>
      <c r="D960" s="7"/>
    </row>
    <row r="961" spans="2:4" ht="12.75">
      <c r="B961" s="7"/>
      <c r="C961" s="7"/>
      <c r="D961" s="7"/>
    </row>
    <row r="962" spans="2:4" ht="12.75">
      <c r="B962" s="7"/>
      <c r="C962" s="7"/>
      <c r="D962" s="7"/>
    </row>
    <row r="963" spans="2:4" ht="12.75">
      <c r="B963" s="7"/>
      <c r="C963" s="7"/>
      <c r="D963" s="7"/>
    </row>
    <row r="964" spans="2:4" ht="12.75">
      <c r="B964" s="7"/>
      <c r="C964" s="7"/>
      <c r="D964" s="7"/>
    </row>
    <row r="965" spans="2:4" ht="12.75">
      <c r="B965" s="7"/>
      <c r="C965" s="7"/>
      <c r="D965" s="7"/>
    </row>
    <row r="966" spans="2:4" ht="12.75">
      <c r="B966" s="7"/>
      <c r="C966" s="7"/>
      <c r="D966" s="7"/>
    </row>
    <row r="967" spans="2:4" ht="12.75">
      <c r="B967" s="7"/>
      <c r="C967" s="7"/>
      <c r="D967" s="7"/>
    </row>
    <row r="968" spans="2:4" ht="12.75">
      <c r="B968" s="7"/>
      <c r="C968" s="7"/>
      <c r="D968" s="7"/>
    </row>
    <row r="969" spans="2:4" ht="12.75">
      <c r="B969" s="7"/>
      <c r="C969" s="7"/>
      <c r="D969" s="7"/>
    </row>
    <row r="970" spans="2:4" ht="12.75">
      <c r="B970" s="7"/>
      <c r="C970" s="7"/>
      <c r="D970" s="7"/>
    </row>
    <row r="971" spans="2:4" ht="12.75">
      <c r="B971" s="7"/>
      <c r="C971" s="7"/>
      <c r="D971" s="7"/>
    </row>
    <row r="972" spans="2:4" ht="12.75">
      <c r="B972" s="7"/>
      <c r="C972" s="7"/>
      <c r="D972" s="7"/>
    </row>
  </sheetData>
  <sheetProtection/>
  <mergeCells count="5">
    <mergeCell ref="A6:E6"/>
    <mergeCell ref="A9:A10"/>
    <mergeCell ref="E9:E10"/>
    <mergeCell ref="B9:D9"/>
    <mergeCell ref="A7:E7"/>
  </mergeCells>
  <printOptions/>
  <pageMargins left="0.9448818897637796" right="0.1968503937007874" top="0.1968503937007874" bottom="0.1968503937007874" header="0.2362204724409449" footer="0.2362204724409449"/>
  <pageSetup fitToHeight="4" fitToWidth="1" horizontalDpi="600" verticalDpi="600" orientation="portrait" paperSize="9" scale="94" r:id="rId1"/>
  <headerFooter alignWithMargins="0">
    <oddFooter>&amp;R&amp;P</oddFooter>
  </headerFooter>
  <rowBreaks count="1" manualBreakCount="1">
    <brk id="45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2"/>
  <sheetViews>
    <sheetView workbookViewId="0" topLeftCell="A65">
      <selection activeCell="F81" sqref="F81"/>
    </sheetView>
  </sheetViews>
  <sheetFormatPr defaultColWidth="7.625" defaultRowHeight="12.75"/>
  <cols>
    <col min="1" max="1" width="45.25390625" style="6" customWidth="1"/>
    <col min="2" max="2" width="15.125" style="8" customWidth="1"/>
    <col min="3" max="3" width="7.625" style="8" customWidth="1"/>
    <col min="4" max="4" width="5.125" style="8" customWidth="1"/>
    <col min="5" max="5" width="22.125" style="5" customWidth="1"/>
    <col min="6" max="6" width="22.75390625" style="5" customWidth="1"/>
    <col min="7" max="16384" width="7.625" style="5" customWidth="1"/>
  </cols>
  <sheetData>
    <row r="1" spans="2:6" s="1" customFormat="1" ht="15.75">
      <c r="B1" s="29"/>
      <c r="C1" s="29"/>
      <c r="D1" s="29"/>
      <c r="E1" s="21"/>
      <c r="F1" s="21" t="s">
        <v>232</v>
      </c>
    </row>
    <row r="2" spans="1:6" s="1" customFormat="1" ht="15.75">
      <c r="A2" s="38"/>
      <c r="B2" s="29"/>
      <c r="C2" s="29"/>
      <c r="D2" s="29"/>
      <c r="F2" s="1" t="s">
        <v>429</v>
      </c>
    </row>
    <row r="3" spans="1:6" s="1" customFormat="1" ht="78.75">
      <c r="A3" s="38"/>
      <c r="B3" s="29"/>
      <c r="C3" s="29"/>
      <c r="D3" s="29"/>
      <c r="E3" s="27"/>
      <c r="F3" s="27" t="s">
        <v>483</v>
      </c>
    </row>
    <row r="4" spans="1:6" s="1" customFormat="1" ht="114" customHeight="1">
      <c r="A4" s="38"/>
      <c r="B4" s="29"/>
      <c r="C4" s="29"/>
      <c r="D4" s="29"/>
      <c r="E4" s="27"/>
      <c r="F4" s="27" t="s">
        <v>505</v>
      </c>
    </row>
    <row r="5" spans="1:6" s="1" customFormat="1" ht="15.75">
      <c r="A5" s="38"/>
      <c r="B5" s="29"/>
      <c r="C5" s="29"/>
      <c r="D5" s="29"/>
      <c r="E5" s="27"/>
      <c r="F5" s="27" t="s">
        <v>488</v>
      </c>
    </row>
    <row r="6" spans="1:6" s="1" customFormat="1" ht="15.75" customHeight="1">
      <c r="A6" s="286" t="s">
        <v>507</v>
      </c>
      <c r="B6" s="286"/>
      <c r="C6" s="286"/>
      <c r="D6" s="286"/>
      <c r="E6" s="286"/>
      <c r="F6" s="286"/>
    </row>
    <row r="7" spans="1:6" s="1" customFormat="1" ht="27.75" customHeight="1">
      <c r="A7" s="286" t="s">
        <v>93</v>
      </c>
      <c r="B7" s="286"/>
      <c r="C7" s="286"/>
      <c r="D7" s="286"/>
      <c r="E7" s="286"/>
      <c r="F7" s="286"/>
    </row>
    <row r="8" spans="1:6" s="1" customFormat="1" ht="16.5" thickBot="1">
      <c r="A8" s="39"/>
      <c r="B8" s="39"/>
      <c r="C8" s="39"/>
      <c r="D8" s="39"/>
      <c r="E8" s="22"/>
      <c r="F8" s="22" t="s">
        <v>133</v>
      </c>
    </row>
    <row r="9" spans="1:6" s="1" customFormat="1" ht="23.25" customHeight="1">
      <c r="A9" s="280" t="s">
        <v>135</v>
      </c>
      <c r="B9" s="290" t="s">
        <v>136</v>
      </c>
      <c r="C9" s="291"/>
      <c r="D9" s="291"/>
      <c r="E9" s="292" t="s">
        <v>35</v>
      </c>
      <c r="F9" s="288"/>
    </row>
    <row r="10" spans="1:6" s="1" customFormat="1" ht="30" customHeight="1">
      <c r="A10" s="281"/>
      <c r="B10" s="40" t="s">
        <v>46</v>
      </c>
      <c r="C10" s="40" t="s">
        <v>47</v>
      </c>
      <c r="D10" s="40" t="s">
        <v>48</v>
      </c>
      <c r="E10" s="178" t="s">
        <v>515</v>
      </c>
      <c r="F10" s="215" t="s">
        <v>516</v>
      </c>
    </row>
    <row r="11" spans="1:6" s="30" customFormat="1" ht="19.5" customHeight="1">
      <c r="A11" s="41" t="s">
        <v>137</v>
      </c>
      <c r="B11" s="42" t="s">
        <v>50</v>
      </c>
      <c r="C11" s="43" t="s">
        <v>49</v>
      </c>
      <c r="D11" s="43" t="s">
        <v>134</v>
      </c>
      <c r="E11" s="237">
        <f>E12+E18+E24+E36+E41+E44+E48+E57+E60+E28</f>
        <v>22079.468</v>
      </c>
      <c r="F11" s="153">
        <f>F12+F18+F24+F36+F41+F44+F48+F57+F60+F28</f>
        <v>22475.06772</v>
      </c>
    </row>
    <row r="12" spans="1:6" s="31" customFormat="1" ht="15.75">
      <c r="A12" s="24" t="s">
        <v>138</v>
      </c>
      <c r="B12" s="45" t="s">
        <v>51</v>
      </c>
      <c r="C12" s="46" t="s">
        <v>49</v>
      </c>
      <c r="D12" s="46" t="s">
        <v>134</v>
      </c>
      <c r="E12" s="238">
        <f>E13</f>
        <v>10010</v>
      </c>
      <c r="F12" s="154">
        <f>F13</f>
        <v>10010</v>
      </c>
    </row>
    <row r="13" spans="1:6" s="31" customFormat="1" ht="18" customHeight="1">
      <c r="A13" s="47" t="s">
        <v>139</v>
      </c>
      <c r="B13" s="48" t="s">
        <v>52</v>
      </c>
      <c r="C13" s="49" t="s">
        <v>49</v>
      </c>
      <c r="D13" s="49" t="s">
        <v>120</v>
      </c>
      <c r="E13" s="238">
        <f>E14+E15+E16+E17</f>
        <v>10010</v>
      </c>
      <c r="F13" s="154">
        <f>F14+F15+F16+F17</f>
        <v>10010</v>
      </c>
    </row>
    <row r="14" spans="1:6" s="1" customFormat="1" ht="110.25">
      <c r="A14" s="33" t="s">
        <v>95</v>
      </c>
      <c r="B14" s="50" t="s">
        <v>53</v>
      </c>
      <c r="C14" s="51" t="s">
        <v>49</v>
      </c>
      <c r="D14" s="51" t="s">
        <v>120</v>
      </c>
      <c r="E14" s="238">
        <v>9980</v>
      </c>
      <c r="F14" s="154">
        <v>9980</v>
      </c>
    </row>
    <row r="15" spans="1:6" s="1" customFormat="1" ht="173.25">
      <c r="A15" s="33" t="s">
        <v>96</v>
      </c>
      <c r="B15" s="50" t="s">
        <v>92</v>
      </c>
      <c r="C15" s="51" t="s">
        <v>49</v>
      </c>
      <c r="D15" s="51" t="s">
        <v>120</v>
      </c>
      <c r="E15" s="238">
        <v>5</v>
      </c>
      <c r="F15" s="154">
        <v>5</v>
      </c>
    </row>
    <row r="16" spans="1:6" s="1" customFormat="1" ht="63">
      <c r="A16" s="33" t="s">
        <v>97</v>
      </c>
      <c r="B16" s="50" t="s">
        <v>76</v>
      </c>
      <c r="C16" s="51" t="s">
        <v>49</v>
      </c>
      <c r="D16" s="51" t="s">
        <v>120</v>
      </c>
      <c r="E16" s="238">
        <v>20</v>
      </c>
      <c r="F16" s="154">
        <v>20</v>
      </c>
    </row>
    <row r="17" spans="1:6" s="1" customFormat="1" ht="126">
      <c r="A17" s="33" t="s">
        <v>157</v>
      </c>
      <c r="B17" s="50" t="s">
        <v>156</v>
      </c>
      <c r="C17" s="51" t="s">
        <v>49</v>
      </c>
      <c r="D17" s="51" t="s">
        <v>120</v>
      </c>
      <c r="E17" s="238">
        <v>5</v>
      </c>
      <c r="F17" s="154">
        <v>5</v>
      </c>
    </row>
    <row r="18" spans="1:6" s="31" customFormat="1" ht="63">
      <c r="A18" s="24" t="s">
        <v>152</v>
      </c>
      <c r="B18" s="45" t="s">
        <v>153</v>
      </c>
      <c r="C18" s="46" t="s">
        <v>49</v>
      </c>
      <c r="D18" s="46" t="s">
        <v>134</v>
      </c>
      <c r="E18" s="238">
        <f>E19</f>
        <v>3146.2680000000005</v>
      </c>
      <c r="F18" s="154">
        <f>F19</f>
        <v>3541.86772</v>
      </c>
    </row>
    <row r="19" spans="1:6" s="31" customFormat="1" ht="47.25">
      <c r="A19" s="47" t="s">
        <v>155</v>
      </c>
      <c r="B19" s="48" t="s">
        <v>154</v>
      </c>
      <c r="C19" s="49" t="s">
        <v>49</v>
      </c>
      <c r="D19" s="49" t="s">
        <v>120</v>
      </c>
      <c r="E19" s="238">
        <f>E20+E21+E22+E23</f>
        <v>3146.2680000000005</v>
      </c>
      <c r="F19" s="154">
        <f>F20+F21+F22+F23</f>
        <v>3541.86772</v>
      </c>
    </row>
    <row r="20" spans="1:6" s="1" customFormat="1" ht="110.25">
      <c r="A20" s="9" t="s">
        <v>277</v>
      </c>
      <c r="B20" s="50" t="s">
        <v>250</v>
      </c>
      <c r="C20" s="51" t="s">
        <v>49</v>
      </c>
      <c r="D20" s="51" t="s">
        <v>120</v>
      </c>
      <c r="E20" s="238">
        <f>1027*0.98</f>
        <v>1006.46</v>
      </c>
      <c r="F20" s="154">
        <f>1027*1.1081</f>
        <v>1138.0187</v>
      </c>
    </row>
    <row r="21" spans="1:6" s="1" customFormat="1" ht="141.75">
      <c r="A21" s="9" t="s">
        <v>278</v>
      </c>
      <c r="B21" s="50" t="s">
        <v>251</v>
      </c>
      <c r="C21" s="51" t="s">
        <v>49</v>
      </c>
      <c r="D21" s="51" t="s">
        <v>120</v>
      </c>
      <c r="E21" s="238">
        <f>16.1*0.98</f>
        <v>15.778</v>
      </c>
      <c r="F21" s="154">
        <f>16.1*1.1081</f>
        <v>17.840410000000002</v>
      </c>
    </row>
    <row r="22" spans="1:6" s="1" customFormat="1" ht="126">
      <c r="A22" s="9" t="s">
        <v>279</v>
      </c>
      <c r="B22" s="50" t="s">
        <v>252</v>
      </c>
      <c r="C22" s="51" t="s">
        <v>49</v>
      </c>
      <c r="D22" s="51" t="s">
        <v>120</v>
      </c>
      <c r="E22" s="238">
        <f>2306.1*0.98</f>
        <v>2259.978</v>
      </c>
      <c r="F22" s="154">
        <f>2306.1*1.1081</f>
        <v>2555.38941</v>
      </c>
    </row>
    <row r="23" spans="1:6" s="1" customFormat="1" ht="110.25">
      <c r="A23" s="9" t="s">
        <v>280</v>
      </c>
      <c r="B23" s="50" t="s">
        <v>253</v>
      </c>
      <c r="C23" s="51" t="s">
        <v>49</v>
      </c>
      <c r="D23" s="51" t="s">
        <v>120</v>
      </c>
      <c r="E23" s="238">
        <f>-152.6*0.98+13.6</f>
        <v>-135.948</v>
      </c>
      <c r="F23" s="154">
        <f>-152.6*1.108-0.3</f>
        <v>-169.38080000000002</v>
      </c>
    </row>
    <row r="24" spans="1:6" s="31" customFormat="1" ht="15.75">
      <c r="A24" s="52" t="s">
        <v>140</v>
      </c>
      <c r="B24" s="45" t="s">
        <v>54</v>
      </c>
      <c r="C24" s="46" t="s">
        <v>49</v>
      </c>
      <c r="D24" s="46" t="s">
        <v>134</v>
      </c>
      <c r="E24" s="238">
        <f>E25</f>
        <v>15</v>
      </c>
      <c r="F24" s="154">
        <f>F25</f>
        <v>15</v>
      </c>
    </row>
    <row r="25" spans="1:6" s="32" customFormat="1" ht="15.75">
      <c r="A25" s="53" t="s">
        <v>141</v>
      </c>
      <c r="B25" s="54" t="s">
        <v>55</v>
      </c>
      <c r="C25" s="55" t="s">
        <v>49</v>
      </c>
      <c r="D25" s="55" t="s">
        <v>120</v>
      </c>
      <c r="E25" s="239">
        <f>E26+E27</f>
        <v>15</v>
      </c>
      <c r="F25" s="155">
        <f>F26+F27</f>
        <v>15</v>
      </c>
    </row>
    <row r="26" spans="1:6" s="32" customFormat="1" ht="15.75">
      <c r="A26" s="33" t="s">
        <v>158</v>
      </c>
      <c r="B26" s="50" t="s">
        <v>159</v>
      </c>
      <c r="C26" s="51" t="s">
        <v>49</v>
      </c>
      <c r="D26" s="51" t="s">
        <v>120</v>
      </c>
      <c r="E26" s="238">
        <v>15</v>
      </c>
      <c r="F26" s="154">
        <v>15</v>
      </c>
    </row>
    <row r="27" spans="1:6" s="32" customFormat="1" ht="47.25" hidden="1">
      <c r="A27" s="134" t="s">
        <v>160</v>
      </c>
      <c r="B27" s="135" t="s">
        <v>161</v>
      </c>
      <c r="C27" s="136" t="s">
        <v>49</v>
      </c>
      <c r="D27" s="136" t="s">
        <v>120</v>
      </c>
      <c r="E27" s="240">
        <v>0</v>
      </c>
      <c r="F27" s="156">
        <v>0</v>
      </c>
    </row>
    <row r="28" spans="1:6" s="31" customFormat="1" ht="15.75">
      <c r="A28" s="52" t="s">
        <v>142</v>
      </c>
      <c r="B28" s="45" t="s">
        <v>56</v>
      </c>
      <c r="C28" s="46" t="s">
        <v>49</v>
      </c>
      <c r="D28" s="46" t="s">
        <v>134</v>
      </c>
      <c r="E28" s="238">
        <f>E29+E31</f>
        <v>4174</v>
      </c>
      <c r="F28" s="154">
        <f>F29+F31</f>
        <v>4174</v>
      </c>
    </row>
    <row r="29" spans="1:6" s="32" customFormat="1" ht="15.75">
      <c r="A29" s="53" t="s">
        <v>21</v>
      </c>
      <c r="B29" s="54" t="s">
        <v>57</v>
      </c>
      <c r="C29" s="55" t="s">
        <v>49</v>
      </c>
      <c r="D29" s="55" t="s">
        <v>120</v>
      </c>
      <c r="E29" s="239">
        <f>E30</f>
        <v>446</v>
      </c>
      <c r="F29" s="155">
        <f>F30</f>
        <v>446</v>
      </c>
    </row>
    <row r="30" spans="1:6" s="1" customFormat="1" ht="66.75" customHeight="1">
      <c r="A30" s="33" t="s">
        <v>281</v>
      </c>
      <c r="B30" s="45" t="s">
        <v>282</v>
      </c>
      <c r="C30" s="46" t="s">
        <v>49</v>
      </c>
      <c r="D30" s="46" t="s">
        <v>120</v>
      </c>
      <c r="E30" s="238">
        <v>446</v>
      </c>
      <c r="F30" s="154">
        <v>446</v>
      </c>
    </row>
    <row r="31" spans="1:6" s="32" customFormat="1" ht="15.75">
      <c r="A31" s="53" t="s">
        <v>22</v>
      </c>
      <c r="B31" s="54" t="s">
        <v>58</v>
      </c>
      <c r="C31" s="55" t="s">
        <v>49</v>
      </c>
      <c r="D31" s="54">
        <v>110</v>
      </c>
      <c r="E31" s="239">
        <f>E32+E34</f>
        <v>3728</v>
      </c>
      <c r="F31" s="155">
        <f>F32+F34</f>
        <v>3728</v>
      </c>
    </row>
    <row r="32" spans="1:6" s="32" customFormat="1" ht="15.75">
      <c r="A32" s="53" t="s">
        <v>286</v>
      </c>
      <c r="B32" s="54" t="s">
        <v>284</v>
      </c>
      <c r="C32" s="55" t="s">
        <v>49</v>
      </c>
      <c r="D32" s="54">
        <v>110</v>
      </c>
      <c r="E32" s="239">
        <f>E33</f>
        <v>3272</v>
      </c>
      <c r="F32" s="155">
        <f>F33</f>
        <v>3272</v>
      </c>
    </row>
    <row r="33" spans="1:6" s="1" customFormat="1" ht="63">
      <c r="A33" s="57" t="s">
        <v>283</v>
      </c>
      <c r="B33" s="45" t="s">
        <v>285</v>
      </c>
      <c r="C33" s="46" t="s">
        <v>49</v>
      </c>
      <c r="D33" s="45">
        <v>110</v>
      </c>
      <c r="E33" s="238">
        <v>3272</v>
      </c>
      <c r="F33" s="154">
        <v>3272</v>
      </c>
    </row>
    <row r="34" spans="1:6" s="32" customFormat="1" ht="15.75">
      <c r="A34" s="53" t="s">
        <v>287</v>
      </c>
      <c r="B34" s="54" t="s">
        <v>288</v>
      </c>
      <c r="C34" s="55" t="s">
        <v>49</v>
      </c>
      <c r="D34" s="54">
        <v>110</v>
      </c>
      <c r="E34" s="239">
        <f>E35</f>
        <v>456</v>
      </c>
      <c r="F34" s="155">
        <f>F35</f>
        <v>456</v>
      </c>
    </row>
    <row r="35" spans="1:6" s="1" customFormat="1" ht="63">
      <c r="A35" s="57" t="s">
        <v>290</v>
      </c>
      <c r="B35" s="45" t="s">
        <v>289</v>
      </c>
      <c r="C35" s="46" t="s">
        <v>49</v>
      </c>
      <c r="D35" s="46" t="s">
        <v>120</v>
      </c>
      <c r="E35" s="238">
        <v>456</v>
      </c>
      <c r="F35" s="154">
        <v>456</v>
      </c>
    </row>
    <row r="36" spans="1:6" s="1" customFormat="1" ht="15.75" hidden="1">
      <c r="A36" s="23" t="s">
        <v>116</v>
      </c>
      <c r="B36" s="45" t="s">
        <v>117</v>
      </c>
      <c r="C36" s="46" t="s">
        <v>49</v>
      </c>
      <c r="D36" s="46" t="s">
        <v>134</v>
      </c>
      <c r="E36" s="238">
        <f>E37+E39</f>
        <v>0</v>
      </c>
      <c r="F36" s="154">
        <f>F37+F39</f>
        <v>0</v>
      </c>
    </row>
    <row r="37" spans="1:6" s="1" customFormat="1" ht="63" hidden="1">
      <c r="A37" s="53" t="s">
        <v>238</v>
      </c>
      <c r="B37" s="45" t="s">
        <v>118</v>
      </c>
      <c r="C37" s="46" t="s">
        <v>49</v>
      </c>
      <c r="D37" s="46" t="s">
        <v>120</v>
      </c>
      <c r="E37" s="238">
        <f>E38</f>
        <v>0</v>
      </c>
      <c r="F37" s="154">
        <f>F38</f>
        <v>0</v>
      </c>
    </row>
    <row r="38" spans="1:6" s="1" customFormat="1" ht="110.25" hidden="1">
      <c r="A38" s="52" t="s">
        <v>291</v>
      </c>
      <c r="B38" s="45" t="s">
        <v>119</v>
      </c>
      <c r="C38" s="46" t="s">
        <v>49</v>
      </c>
      <c r="D38" s="46" t="s">
        <v>120</v>
      </c>
      <c r="E38" s="238"/>
      <c r="F38" s="154"/>
    </row>
    <row r="39" spans="1:6" s="1" customFormat="1" ht="63" hidden="1">
      <c r="A39" s="53" t="s">
        <v>163</v>
      </c>
      <c r="B39" s="45" t="s">
        <v>162</v>
      </c>
      <c r="C39" s="46" t="s">
        <v>49</v>
      </c>
      <c r="D39" s="46" t="s">
        <v>120</v>
      </c>
      <c r="E39" s="238">
        <f>E40</f>
        <v>0</v>
      </c>
      <c r="F39" s="154">
        <f>F40</f>
        <v>0</v>
      </c>
    </row>
    <row r="40" spans="1:6" s="1" customFormat="1" ht="126" hidden="1">
      <c r="A40" s="52" t="s">
        <v>292</v>
      </c>
      <c r="B40" s="45" t="s">
        <v>121</v>
      </c>
      <c r="C40" s="46" t="s">
        <v>49</v>
      </c>
      <c r="D40" s="46" t="s">
        <v>120</v>
      </c>
      <c r="E40" s="238"/>
      <c r="F40" s="154"/>
    </row>
    <row r="41" spans="1:6" s="1" customFormat="1" ht="47.25" hidden="1">
      <c r="A41" s="137" t="s">
        <v>70</v>
      </c>
      <c r="B41" s="138" t="s">
        <v>59</v>
      </c>
      <c r="C41" s="139" t="s">
        <v>49</v>
      </c>
      <c r="D41" s="139" t="s">
        <v>134</v>
      </c>
      <c r="E41" s="241">
        <f>E42</f>
        <v>0</v>
      </c>
      <c r="F41" s="157">
        <f>F42</f>
        <v>0</v>
      </c>
    </row>
    <row r="42" spans="1:6" s="1" customFormat="1" ht="15.75" hidden="1">
      <c r="A42" s="140" t="s">
        <v>122</v>
      </c>
      <c r="B42" s="138" t="s">
        <v>60</v>
      </c>
      <c r="C42" s="139" t="s">
        <v>49</v>
      </c>
      <c r="D42" s="139" t="s">
        <v>120</v>
      </c>
      <c r="E42" s="241">
        <f>E43</f>
        <v>0</v>
      </c>
      <c r="F42" s="157">
        <f>F43</f>
        <v>0</v>
      </c>
    </row>
    <row r="43" spans="1:6" s="1" customFormat="1" ht="63" hidden="1">
      <c r="A43" s="141" t="s">
        <v>293</v>
      </c>
      <c r="B43" s="138" t="s">
        <v>294</v>
      </c>
      <c r="C43" s="139" t="s">
        <v>49</v>
      </c>
      <c r="D43" s="139" t="s">
        <v>120</v>
      </c>
      <c r="E43" s="241">
        <v>0</v>
      </c>
      <c r="F43" s="157">
        <v>0</v>
      </c>
    </row>
    <row r="44" spans="1:6" s="31" customFormat="1" ht="63">
      <c r="A44" s="52" t="s">
        <v>143</v>
      </c>
      <c r="B44" s="45" t="s">
        <v>61</v>
      </c>
      <c r="C44" s="46" t="s">
        <v>49</v>
      </c>
      <c r="D44" s="46" t="s">
        <v>134</v>
      </c>
      <c r="E44" s="238">
        <f>E45</f>
        <v>4664.2</v>
      </c>
      <c r="F44" s="154">
        <f>F45</f>
        <v>4664.2</v>
      </c>
    </row>
    <row r="45" spans="1:6" s="32" customFormat="1" ht="141.75">
      <c r="A45" s="53" t="s">
        <v>164</v>
      </c>
      <c r="B45" s="54" t="s">
        <v>62</v>
      </c>
      <c r="C45" s="55" t="s">
        <v>49</v>
      </c>
      <c r="D45" s="55" t="s">
        <v>25</v>
      </c>
      <c r="E45" s="239">
        <f>E46+E47</f>
        <v>4664.2</v>
      </c>
      <c r="F45" s="155">
        <f>F46+F47</f>
        <v>4664.2</v>
      </c>
    </row>
    <row r="46" spans="1:6" s="1" customFormat="1" ht="126">
      <c r="A46" s="52" t="s">
        <v>295</v>
      </c>
      <c r="B46" s="45" t="s">
        <v>298</v>
      </c>
      <c r="C46" s="46" t="s">
        <v>49</v>
      </c>
      <c r="D46" s="46" t="s">
        <v>25</v>
      </c>
      <c r="E46" s="238">
        <v>900</v>
      </c>
      <c r="F46" s="154">
        <v>900</v>
      </c>
    </row>
    <row r="47" spans="1:6" s="1" customFormat="1" ht="47.25">
      <c r="A47" s="52" t="s">
        <v>296</v>
      </c>
      <c r="B47" s="45" t="s">
        <v>297</v>
      </c>
      <c r="C47" s="46" t="s">
        <v>49</v>
      </c>
      <c r="D47" s="46" t="s">
        <v>25</v>
      </c>
      <c r="E47" s="238">
        <v>3764.2</v>
      </c>
      <c r="F47" s="154">
        <v>3764.2</v>
      </c>
    </row>
    <row r="48" spans="1:6" s="31" customFormat="1" ht="47.25">
      <c r="A48" s="58" t="s">
        <v>103</v>
      </c>
      <c r="B48" s="45" t="s">
        <v>104</v>
      </c>
      <c r="C48" s="46" t="s">
        <v>49</v>
      </c>
      <c r="D48" s="46" t="s">
        <v>134</v>
      </c>
      <c r="E48" s="238">
        <f>E54+E49</f>
        <v>35</v>
      </c>
      <c r="F48" s="154">
        <f>F54+F49</f>
        <v>35</v>
      </c>
    </row>
    <row r="49" spans="1:6" s="32" customFormat="1" ht="127.5" customHeight="1" hidden="1">
      <c r="A49" s="53" t="s">
        <v>299</v>
      </c>
      <c r="B49" s="54" t="s">
        <v>150</v>
      </c>
      <c r="C49" s="55" t="s">
        <v>49</v>
      </c>
      <c r="D49" s="55" t="s">
        <v>134</v>
      </c>
      <c r="E49" s="239">
        <f>E50+E52</f>
        <v>0</v>
      </c>
      <c r="F49" s="155">
        <f>F50+F52</f>
        <v>0</v>
      </c>
    </row>
    <row r="50" spans="1:6" s="1" customFormat="1" ht="141.75" hidden="1">
      <c r="A50" s="52" t="s">
        <v>302</v>
      </c>
      <c r="B50" s="45" t="s">
        <v>300</v>
      </c>
      <c r="C50" s="46" t="s">
        <v>49</v>
      </c>
      <c r="D50" s="46" t="s">
        <v>151</v>
      </c>
      <c r="E50" s="238">
        <f>E51</f>
        <v>0</v>
      </c>
      <c r="F50" s="154">
        <f>F51</f>
        <v>0</v>
      </c>
    </row>
    <row r="51" spans="1:6" s="1" customFormat="1" ht="126" hidden="1">
      <c r="A51" s="52" t="s">
        <v>303</v>
      </c>
      <c r="B51" s="45" t="s">
        <v>301</v>
      </c>
      <c r="C51" s="46" t="s">
        <v>49</v>
      </c>
      <c r="D51" s="46" t="s">
        <v>151</v>
      </c>
      <c r="E51" s="238"/>
      <c r="F51" s="154"/>
    </row>
    <row r="52" spans="1:6" s="1" customFormat="1" ht="141.75" hidden="1">
      <c r="A52" s="52" t="s">
        <v>304</v>
      </c>
      <c r="B52" s="45" t="s">
        <v>300</v>
      </c>
      <c r="C52" s="46" t="s">
        <v>49</v>
      </c>
      <c r="D52" s="46" t="s">
        <v>229</v>
      </c>
      <c r="E52" s="238">
        <f>E53</f>
        <v>0</v>
      </c>
      <c r="F52" s="154">
        <f>F53</f>
        <v>0</v>
      </c>
    </row>
    <row r="53" spans="1:6" s="1" customFormat="1" ht="141.75" hidden="1">
      <c r="A53" s="52" t="s">
        <v>305</v>
      </c>
      <c r="B53" s="45" t="s">
        <v>301</v>
      </c>
      <c r="C53" s="46" t="s">
        <v>49</v>
      </c>
      <c r="D53" s="46" t="s">
        <v>229</v>
      </c>
      <c r="E53" s="238"/>
      <c r="F53" s="154"/>
    </row>
    <row r="54" spans="1:6" s="32" customFormat="1" ht="60.75" customHeight="1">
      <c r="A54" s="53" t="s">
        <v>306</v>
      </c>
      <c r="B54" s="54" t="s">
        <v>105</v>
      </c>
      <c r="C54" s="55" t="s">
        <v>49</v>
      </c>
      <c r="D54" s="55" t="s">
        <v>5</v>
      </c>
      <c r="E54" s="239">
        <f>E55</f>
        <v>35</v>
      </c>
      <c r="F54" s="155">
        <f>F55</f>
        <v>35</v>
      </c>
    </row>
    <row r="55" spans="1:6" s="32" customFormat="1" ht="60.75" customHeight="1">
      <c r="A55" s="53" t="s">
        <v>308</v>
      </c>
      <c r="B55" s="54" t="s">
        <v>307</v>
      </c>
      <c r="C55" s="55" t="s">
        <v>49</v>
      </c>
      <c r="D55" s="55" t="s">
        <v>5</v>
      </c>
      <c r="E55" s="239">
        <f>E56</f>
        <v>35</v>
      </c>
      <c r="F55" s="155">
        <f>F56</f>
        <v>35</v>
      </c>
    </row>
    <row r="56" spans="1:6" s="1" customFormat="1" ht="63">
      <c r="A56" s="52" t="s">
        <v>309</v>
      </c>
      <c r="B56" s="45" t="s">
        <v>310</v>
      </c>
      <c r="C56" s="46" t="s">
        <v>49</v>
      </c>
      <c r="D56" s="46" t="s">
        <v>5</v>
      </c>
      <c r="E56" s="238">
        <v>35</v>
      </c>
      <c r="F56" s="154">
        <v>35</v>
      </c>
    </row>
    <row r="57" spans="1:6" s="1" customFormat="1" ht="31.5">
      <c r="A57" s="52" t="s">
        <v>166</v>
      </c>
      <c r="B57" s="45" t="s">
        <v>165</v>
      </c>
      <c r="C57" s="46" t="s">
        <v>49</v>
      </c>
      <c r="D57" s="46" t="s">
        <v>134</v>
      </c>
      <c r="E57" s="238">
        <f>E58</f>
        <v>35</v>
      </c>
      <c r="F57" s="154">
        <f>F58</f>
        <v>35</v>
      </c>
    </row>
    <row r="58" spans="1:6" s="32" customFormat="1" ht="47.25">
      <c r="A58" s="53" t="s">
        <v>312</v>
      </c>
      <c r="B58" s="54" t="s">
        <v>311</v>
      </c>
      <c r="C58" s="55" t="s">
        <v>49</v>
      </c>
      <c r="D58" s="55" t="s">
        <v>26</v>
      </c>
      <c r="E58" s="239">
        <f>E59</f>
        <v>35</v>
      </c>
      <c r="F58" s="155">
        <f>F59</f>
        <v>35</v>
      </c>
    </row>
    <row r="59" spans="1:6" s="1" customFormat="1" ht="63">
      <c r="A59" s="52" t="s">
        <v>313</v>
      </c>
      <c r="B59" s="45" t="s">
        <v>314</v>
      </c>
      <c r="C59" s="46" t="s">
        <v>49</v>
      </c>
      <c r="D59" s="46" t="s">
        <v>26</v>
      </c>
      <c r="E59" s="238">
        <v>35</v>
      </c>
      <c r="F59" s="154">
        <v>35</v>
      </c>
    </row>
    <row r="60" spans="1:6" s="1" customFormat="1" ht="15.75" hidden="1">
      <c r="A60" s="52" t="s">
        <v>167</v>
      </c>
      <c r="B60" s="45" t="s">
        <v>34</v>
      </c>
      <c r="C60" s="46" t="s">
        <v>49</v>
      </c>
      <c r="D60" s="46" t="s">
        <v>134</v>
      </c>
      <c r="E60" s="238">
        <f>E61+E63</f>
        <v>0</v>
      </c>
      <c r="F60" s="154">
        <f>F61+F63</f>
        <v>0</v>
      </c>
    </row>
    <row r="61" spans="1:6" s="31" customFormat="1" ht="15.75" hidden="1">
      <c r="A61" s="53" t="s">
        <v>169</v>
      </c>
      <c r="B61" s="54" t="s">
        <v>168</v>
      </c>
      <c r="C61" s="55" t="s">
        <v>49</v>
      </c>
      <c r="D61" s="55" t="s">
        <v>27</v>
      </c>
      <c r="E61" s="239">
        <f>E62</f>
        <v>0</v>
      </c>
      <c r="F61" s="155">
        <f>F62</f>
        <v>0</v>
      </c>
    </row>
    <row r="62" spans="1:6" s="32" customFormat="1" ht="31.5" hidden="1">
      <c r="A62" s="52" t="s">
        <v>315</v>
      </c>
      <c r="B62" s="45" t="s">
        <v>316</v>
      </c>
      <c r="C62" s="46" t="s">
        <v>49</v>
      </c>
      <c r="D62" s="46" t="s">
        <v>27</v>
      </c>
      <c r="E62" s="238">
        <v>0</v>
      </c>
      <c r="F62" s="154">
        <v>0</v>
      </c>
    </row>
    <row r="63" spans="1:6" s="31" customFormat="1" ht="15.75" hidden="1">
      <c r="A63" s="53" t="s">
        <v>317</v>
      </c>
      <c r="B63" s="54" t="s">
        <v>318</v>
      </c>
      <c r="C63" s="55" t="s">
        <v>49</v>
      </c>
      <c r="D63" s="55" t="s">
        <v>27</v>
      </c>
      <c r="E63" s="239">
        <f>E64</f>
        <v>0</v>
      </c>
      <c r="F63" s="155">
        <f>F64</f>
        <v>0</v>
      </c>
    </row>
    <row r="64" spans="1:6" s="32" customFormat="1" ht="31.5" hidden="1">
      <c r="A64" s="52" t="s">
        <v>320</v>
      </c>
      <c r="B64" s="45" t="s">
        <v>319</v>
      </c>
      <c r="C64" s="46" t="s">
        <v>49</v>
      </c>
      <c r="D64" s="46" t="s">
        <v>27</v>
      </c>
      <c r="E64" s="238">
        <v>0</v>
      </c>
      <c r="F64" s="154">
        <v>0</v>
      </c>
    </row>
    <row r="65" spans="1:6" s="30" customFormat="1" ht="15.75">
      <c r="A65" s="59" t="s">
        <v>19</v>
      </c>
      <c r="B65" s="60" t="s">
        <v>63</v>
      </c>
      <c r="C65" s="61" t="s">
        <v>49</v>
      </c>
      <c r="D65" s="61" t="s">
        <v>134</v>
      </c>
      <c r="E65" s="237">
        <f>E66+E86+E89</f>
        <v>4750.1</v>
      </c>
      <c r="F65" s="153">
        <f>F66+F86+F89</f>
        <v>4806.3</v>
      </c>
    </row>
    <row r="66" spans="1:6" s="31" customFormat="1" ht="47.25">
      <c r="A66" s="52" t="s">
        <v>18</v>
      </c>
      <c r="B66" s="34" t="s">
        <v>64</v>
      </c>
      <c r="C66" s="35" t="s">
        <v>49</v>
      </c>
      <c r="D66" s="35" t="s">
        <v>134</v>
      </c>
      <c r="E66" s="238">
        <f>E67+E74+E81</f>
        <v>4750.1</v>
      </c>
      <c r="F66" s="154">
        <f>F67+F74+F81</f>
        <v>4806.3</v>
      </c>
    </row>
    <row r="67" spans="1:6" s="32" customFormat="1" ht="47.25">
      <c r="A67" s="53" t="s">
        <v>123</v>
      </c>
      <c r="B67" s="62" t="s">
        <v>65</v>
      </c>
      <c r="C67" s="63" t="s">
        <v>49</v>
      </c>
      <c r="D67" s="63" t="s">
        <v>7</v>
      </c>
      <c r="E67" s="239">
        <f>E68+E71</f>
        <v>4289.5</v>
      </c>
      <c r="F67" s="155">
        <f>F68+F71</f>
        <v>4345.7</v>
      </c>
    </row>
    <row r="68" spans="1:6" s="31" customFormat="1" ht="31.5">
      <c r="A68" s="52" t="s">
        <v>124</v>
      </c>
      <c r="B68" s="34" t="s">
        <v>66</v>
      </c>
      <c r="C68" s="35" t="s">
        <v>49</v>
      </c>
      <c r="D68" s="35" t="s">
        <v>7</v>
      </c>
      <c r="E68" s="238">
        <f>E69+E70</f>
        <v>4289.5</v>
      </c>
      <c r="F68" s="154">
        <f>F69+F70</f>
        <v>4345.7</v>
      </c>
    </row>
    <row r="69" spans="1:6" s="1" customFormat="1" ht="36" customHeight="1" hidden="1">
      <c r="A69" s="52" t="s">
        <v>321</v>
      </c>
      <c r="B69" s="34" t="s">
        <v>322</v>
      </c>
      <c r="C69" s="35" t="s">
        <v>49</v>
      </c>
      <c r="D69" s="35" t="s">
        <v>7</v>
      </c>
      <c r="E69" s="238"/>
      <c r="F69" s="154"/>
    </row>
    <row r="70" spans="1:6" s="1" customFormat="1" ht="63">
      <c r="A70" s="52" t="s">
        <v>323</v>
      </c>
      <c r="B70" s="34" t="s">
        <v>322</v>
      </c>
      <c r="C70" s="35" t="s">
        <v>6</v>
      </c>
      <c r="D70" s="35" t="s">
        <v>7</v>
      </c>
      <c r="E70" s="238">
        <v>4289.5</v>
      </c>
      <c r="F70" s="154">
        <v>4345.7</v>
      </c>
    </row>
    <row r="71" spans="1:6" s="1" customFormat="1" ht="47.25" hidden="1">
      <c r="A71" s="142" t="s">
        <v>129</v>
      </c>
      <c r="B71" s="143" t="s">
        <v>67</v>
      </c>
      <c r="C71" s="144" t="s">
        <v>49</v>
      </c>
      <c r="D71" s="144" t="s">
        <v>7</v>
      </c>
      <c r="E71" s="241">
        <f>E72+E73</f>
        <v>0</v>
      </c>
      <c r="F71" s="157">
        <f>F72+F73</f>
        <v>0</v>
      </c>
    </row>
    <row r="72" spans="1:6" s="1" customFormat="1" ht="47.25" hidden="1">
      <c r="A72" s="142" t="s">
        <v>130</v>
      </c>
      <c r="B72" s="143" t="s">
        <v>68</v>
      </c>
      <c r="C72" s="144" t="s">
        <v>49</v>
      </c>
      <c r="D72" s="144" t="s">
        <v>7</v>
      </c>
      <c r="E72" s="241">
        <v>0</v>
      </c>
      <c r="F72" s="157">
        <v>0</v>
      </c>
    </row>
    <row r="73" spans="1:6" s="1" customFormat="1" ht="45.75" customHeight="1" hidden="1">
      <c r="A73" s="142" t="s">
        <v>148</v>
      </c>
      <c r="B73" s="143" t="s">
        <v>68</v>
      </c>
      <c r="C73" s="144" t="s">
        <v>6</v>
      </c>
      <c r="D73" s="144" t="s">
        <v>7</v>
      </c>
      <c r="E73" s="241">
        <v>0</v>
      </c>
      <c r="F73" s="157">
        <v>0</v>
      </c>
    </row>
    <row r="74" spans="1:6" s="32" customFormat="1" ht="47.25" hidden="1">
      <c r="A74" s="53" t="s">
        <v>170</v>
      </c>
      <c r="B74" s="62" t="s">
        <v>69</v>
      </c>
      <c r="C74" s="63" t="s">
        <v>49</v>
      </c>
      <c r="D74" s="63" t="s">
        <v>7</v>
      </c>
      <c r="E74" s="239">
        <f>E75</f>
        <v>0</v>
      </c>
      <c r="F74" s="155">
        <f>F75</f>
        <v>0</v>
      </c>
    </row>
    <row r="75" spans="1:6" s="31" customFormat="1" ht="15.75" hidden="1">
      <c r="A75" s="52" t="s">
        <v>145</v>
      </c>
      <c r="B75" s="34" t="s">
        <v>28</v>
      </c>
      <c r="C75" s="35" t="s">
        <v>49</v>
      </c>
      <c r="D75" s="35" t="s">
        <v>7</v>
      </c>
      <c r="E75" s="238">
        <f>E76</f>
        <v>0</v>
      </c>
      <c r="F75" s="154">
        <f>F76</f>
        <v>0</v>
      </c>
    </row>
    <row r="76" spans="1:6" s="1" customFormat="1" ht="31.5" hidden="1">
      <c r="A76" s="52" t="s">
        <v>324</v>
      </c>
      <c r="B76" s="34" t="s">
        <v>325</v>
      </c>
      <c r="C76" s="35" t="s">
        <v>49</v>
      </c>
      <c r="D76" s="35" t="s">
        <v>7</v>
      </c>
      <c r="E76" s="238">
        <f>E77+E78+E79+E80</f>
        <v>0</v>
      </c>
      <c r="F76" s="154">
        <f>F77+F78+F79+F80</f>
        <v>0</v>
      </c>
    </row>
    <row r="77" spans="1:6" s="1" customFormat="1" ht="173.25" hidden="1">
      <c r="A77" s="52" t="s">
        <v>275</v>
      </c>
      <c r="B77" s="34" t="s">
        <v>325</v>
      </c>
      <c r="C77" s="35" t="s">
        <v>49</v>
      </c>
      <c r="D77" s="35" t="s">
        <v>7</v>
      </c>
      <c r="E77" s="238">
        <v>0</v>
      </c>
      <c r="F77" s="154">
        <v>0</v>
      </c>
    </row>
    <row r="78" spans="1:6" s="1" customFormat="1" ht="63" hidden="1">
      <c r="A78" s="52" t="s">
        <v>276</v>
      </c>
      <c r="B78" s="34" t="s">
        <v>325</v>
      </c>
      <c r="C78" s="35" t="s">
        <v>49</v>
      </c>
      <c r="D78" s="35" t="s">
        <v>7</v>
      </c>
      <c r="E78" s="238"/>
      <c r="F78" s="154"/>
    </row>
    <row r="79" spans="1:6" s="1" customFormat="1" ht="15.75" hidden="1">
      <c r="A79" s="52"/>
      <c r="B79" s="34" t="s">
        <v>325</v>
      </c>
      <c r="C79" s="35" t="s">
        <v>49</v>
      </c>
      <c r="D79" s="35" t="s">
        <v>7</v>
      </c>
      <c r="E79" s="238">
        <v>0</v>
      </c>
      <c r="F79" s="154">
        <v>0</v>
      </c>
    </row>
    <row r="80" spans="1:6" s="1" customFormat="1" ht="204.75" hidden="1">
      <c r="A80" s="52" t="s">
        <v>484</v>
      </c>
      <c r="B80" s="34" t="s">
        <v>29</v>
      </c>
      <c r="C80" s="35" t="s">
        <v>49</v>
      </c>
      <c r="D80" s="35" t="s">
        <v>7</v>
      </c>
      <c r="E80" s="238"/>
      <c r="F80" s="154"/>
    </row>
    <row r="81" spans="1:6" s="32" customFormat="1" ht="47.25">
      <c r="A81" s="53" t="s">
        <v>31</v>
      </c>
      <c r="B81" s="62" t="s">
        <v>30</v>
      </c>
      <c r="C81" s="63" t="s">
        <v>49</v>
      </c>
      <c r="D81" s="63" t="s">
        <v>7</v>
      </c>
      <c r="E81" s="239">
        <f>E82+E83</f>
        <v>460.6</v>
      </c>
      <c r="F81" s="155">
        <f>F82+F83</f>
        <v>460.6</v>
      </c>
    </row>
    <row r="82" spans="1:6" s="32" customFormat="1" ht="63">
      <c r="A82" s="52" t="s">
        <v>326</v>
      </c>
      <c r="B82" s="34" t="s">
        <v>327</v>
      </c>
      <c r="C82" s="35" t="s">
        <v>49</v>
      </c>
      <c r="D82" s="35" t="s">
        <v>7</v>
      </c>
      <c r="E82" s="238">
        <v>375</v>
      </c>
      <c r="F82" s="154">
        <v>375</v>
      </c>
    </row>
    <row r="83" spans="1:6" s="31" customFormat="1" ht="45.75" customHeight="1">
      <c r="A83" s="33" t="s">
        <v>330</v>
      </c>
      <c r="B83" s="34" t="s">
        <v>328</v>
      </c>
      <c r="C83" s="35" t="s">
        <v>49</v>
      </c>
      <c r="D83" s="35" t="s">
        <v>7</v>
      </c>
      <c r="E83" s="238">
        <f>E84+E85</f>
        <v>85.60000000000001</v>
      </c>
      <c r="F83" s="154">
        <f>F84+F85</f>
        <v>85.60000000000001</v>
      </c>
    </row>
    <row r="84" spans="1:6" s="31" customFormat="1" ht="45.75" customHeight="1">
      <c r="A84" s="33" t="s">
        <v>228</v>
      </c>
      <c r="B84" s="34" t="s">
        <v>328</v>
      </c>
      <c r="C84" s="35" t="s">
        <v>49</v>
      </c>
      <c r="D84" s="35" t="s">
        <v>7</v>
      </c>
      <c r="E84" s="238">
        <v>84.9</v>
      </c>
      <c r="F84" s="154">
        <v>84.9</v>
      </c>
    </row>
    <row r="85" spans="1:6" s="31" customFormat="1" ht="141.75">
      <c r="A85" s="33" t="s">
        <v>257</v>
      </c>
      <c r="B85" s="34" t="s">
        <v>328</v>
      </c>
      <c r="C85" s="35" t="s">
        <v>49</v>
      </c>
      <c r="D85" s="35" t="s">
        <v>7</v>
      </c>
      <c r="E85" s="238">
        <v>0.7</v>
      </c>
      <c r="F85" s="154">
        <v>0.7</v>
      </c>
    </row>
    <row r="86" spans="1:6" s="32" customFormat="1" ht="31.5" hidden="1">
      <c r="A86" s="52" t="s">
        <v>230</v>
      </c>
      <c r="B86" s="34" t="s">
        <v>333</v>
      </c>
      <c r="C86" s="35" t="s">
        <v>49</v>
      </c>
      <c r="D86" s="35" t="s">
        <v>134</v>
      </c>
      <c r="E86" s="238">
        <f>E87</f>
        <v>0</v>
      </c>
      <c r="F86" s="154">
        <f>F87</f>
        <v>0</v>
      </c>
    </row>
    <row r="87" spans="1:6" s="31" customFormat="1" ht="31.5" hidden="1">
      <c r="A87" s="33" t="s">
        <v>331</v>
      </c>
      <c r="B87" s="34" t="s">
        <v>329</v>
      </c>
      <c r="C87" s="35" t="s">
        <v>49</v>
      </c>
      <c r="D87" s="35" t="s">
        <v>27</v>
      </c>
      <c r="E87" s="238">
        <f>E88</f>
        <v>0</v>
      </c>
      <c r="F87" s="154">
        <f>F88</f>
        <v>0</v>
      </c>
    </row>
    <row r="88" spans="1:6" s="31" customFormat="1" ht="31.5" hidden="1">
      <c r="A88" s="33" t="s">
        <v>331</v>
      </c>
      <c r="B88" s="34" t="s">
        <v>332</v>
      </c>
      <c r="C88" s="35" t="s">
        <v>49</v>
      </c>
      <c r="D88" s="35" t="s">
        <v>27</v>
      </c>
      <c r="E88" s="238"/>
      <c r="F88" s="154"/>
    </row>
    <row r="89" spans="1:6" s="32" customFormat="1" ht="62.25" customHeight="1" hidden="1">
      <c r="A89" s="52" t="s">
        <v>485</v>
      </c>
      <c r="B89" s="34" t="s">
        <v>486</v>
      </c>
      <c r="C89" s="35" t="s">
        <v>49</v>
      </c>
      <c r="D89" s="35" t="s">
        <v>134</v>
      </c>
      <c r="E89" s="238">
        <f>E90</f>
        <v>0</v>
      </c>
      <c r="F89" s="154">
        <f>F90</f>
        <v>0</v>
      </c>
    </row>
    <row r="90" spans="1:6" s="31" customFormat="1" ht="63" hidden="1">
      <c r="A90" s="33" t="s">
        <v>482</v>
      </c>
      <c r="B90" s="34" t="s">
        <v>487</v>
      </c>
      <c r="C90" s="35" t="s">
        <v>49</v>
      </c>
      <c r="D90" s="35" t="s">
        <v>27</v>
      </c>
      <c r="E90" s="238"/>
      <c r="F90" s="154"/>
    </row>
    <row r="91" spans="1:6" s="1" customFormat="1" ht="16.5" thickBot="1">
      <c r="A91" s="64" t="s">
        <v>20</v>
      </c>
      <c r="B91" s="65"/>
      <c r="C91" s="65"/>
      <c r="D91" s="65"/>
      <c r="E91" s="242">
        <f>E65+E11</f>
        <v>26829.568</v>
      </c>
      <c r="F91" s="158">
        <f>F65+F11</f>
        <v>27281.36772</v>
      </c>
    </row>
    <row r="92" spans="2:4" s="1" customFormat="1" ht="15.75">
      <c r="B92" s="37"/>
      <c r="C92" s="37"/>
      <c r="D92" s="37"/>
    </row>
    <row r="93" spans="1:6" s="1" customFormat="1" ht="15.75">
      <c r="A93" s="1" t="s">
        <v>33</v>
      </c>
      <c r="B93" s="29"/>
      <c r="C93" s="29"/>
      <c r="D93" s="29"/>
      <c r="E93" s="37"/>
      <c r="F93" s="37" t="s">
        <v>37</v>
      </c>
    </row>
    <row r="94" spans="2:4" ht="12.75">
      <c r="B94" s="7"/>
      <c r="C94" s="7"/>
      <c r="D94" s="7"/>
    </row>
    <row r="95" spans="2:4" ht="12.75">
      <c r="B95" s="7"/>
      <c r="C95" s="7"/>
      <c r="D95" s="7"/>
    </row>
    <row r="96" spans="2:4" ht="12.75">
      <c r="B96" s="7"/>
      <c r="C96" s="7"/>
      <c r="D96" s="7"/>
    </row>
    <row r="97" spans="2:4" ht="12.75">
      <c r="B97" s="7"/>
      <c r="C97" s="7"/>
      <c r="D97" s="7"/>
    </row>
    <row r="98" spans="2:4" ht="12.75">
      <c r="B98" s="7"/>
      <c r="C98" s="7"/>
      <c r="D98" s="7"/>
    </row>
    <row r="99" spans="2:4" ht="12.75">
      <c r="B99" s="7"/>
      <c r="C99" s="7"/>
      <c r="D99" s="7"/>
    </row>
    <row r="100" spans="2:4" ht="12.75">
      <c r="B100" s="7"/>
      <c r="C100" s="7"/>
      <c r="D100" s="7"/>
    </row>
    <row r="101" spans="2:4" ht="12.75">
      <c r="B101" s="7"/>
      <c r="C101" s="7"/>
      <c r="D101" s="7"/>
    </row>
    <row r="102" spans="2:4" ht="12.75">
      <c r="B102" s="7"/>
      <c r="C102" s="7"/>
      <c r="D102" s="7"/>
    </row>
    <row r="103" spans="2:4" ht="12.75">
      <c r="B103" s="7"/>
      <c r="C103" s="7"/>
      <c r="D103" s="7"/>
    </row>
    <row r="104" spans="2:4" ht="12.75">
      <c r="B104" s="7"/>
      <c r="C104" s="7"/>
      <c r="D104" s="7"/>
    </row>
    <row r="105" spans="2:4" ht="12.75">
      <c r="B105" s="7"/>
      <c r="C105" s="7"/>
      <c r="D105" s="7"/>
    </row>
    <row r="106" spans="2:4" ht="12.75">
      <c r="B106" s="7"/>
      <c r="C106" s="7"/>
      <c r="D106" s="7"/>
    </row>
    <row r="107" spans="2:4" ht="12.75">
      <c r="B107" s="7"/>
      <c r="C107" s="7"/>
      <c r="D107" s="7"/>
    </row>
    <row r="108" spans="2:4" ht="12.75">
      <c r="B108" s="7"/>
      <c r="C108" s="7"/>
      <c r="D108" s="7"/>
    </row>
    <row r="109" spans="2:4" ht="12.75">
      <c r="B109" s="7"/>
      <c r="C109" s="7"/>
      <c r="D109" s="7"/>
    </row>
    <row r="110" spans="2:4" ht="12.75">
      <c r="B110" s="7"/>
      <c r="C110" s="7"/>
      <c r="D110" s="7"/>
    </row>
    <row r="111" spans="2:4" ht="12.75">
      <c r="B111" s="7"/>
      <c r="C111" s="7"/>
      <c r="D111" s="7"/>
    </row>
    <row r="112" spans="2:4" ht="12.75">
      <c r="B112" s="7"/>
      <c r="C112" s="7"/>
      <c r="D112" s="7"/>
    </row>
    <row r="113" spans="2:4" ht="12.75">
      <c r="B113" s="7"/>
      <c r="C113" s="7"/>
      <c r="D113" s="7"/>
    </row>
    <row r="114" spans="2:4" ht="12.75">
      <c r="B114" s="7"/>
      <c r="C114" s="7"/>
      <c r="D114" s="7"/>
    </row>
    <row r="115" spans="2:4" ht="12.75">
      <c r="B115" s="7"/>
      <c r="C115" s="7"/>
      <c r="D115" s="7"/>
    </row>
    <row r="116" spans="2:4" ht="12.75">
      <c r="B116" s="7"/>
      <c r="C116" s="7"/>
      <c r="D116" s="7"/>
    </row>
    <row r="117" spans="2:4" ht="12.75">
      <c r="B117" s="7"/>
      <c r="C117" s="7"/>
      <c r="D117" s="7"/>
    </row>
    <row r="118" spans="2:4" ht="12.75">
      <c r="B118" s="7"/>
      <c r="C118" s="7"/>
      <c r="D118" s="7"/>
    </row>
    <row r="119" spans="2:4" ht="12.75">
      <c r="B119" s="7"/>
      <c r="C119" s="7"/>
      <c r="D119" s="7"/>
    </row>
    <row r="120" spans="2:4" ht="12.75">
      <c r="B120" s="7"/>
      <c r="C120" s="7"/>
      <c r="D120" s="7"/>
    </row>
    <row r="121" spans="2:4" ht="12.75">
      <c r="B121" s="7"/>
      <c r="C121" s="7"/>
      <c r="D121" s="7"/>
    </row>
    <row r="122" spans="2:4" ht="12.75">
      <c r="B122" s="7"/>
      <c r="C122" s="7"/>
      <c r="D122" s="7"/>
    </row>
    <row r="123" spans="2:4" ht="12.75">
      <c r="B123" s="7"/>
      <c r="C123" s="7"/>
      <c r="D123" s="7"/>
    </row>
    <row r="124" spans="2:4" ht="12.75">
      <c r="B124" s="7"/>
      <c r="C124" s="7"/>
      <c r="D124" s="7"/>
    </row>
    <row r="125" spans="2:4" ht="12.75">
      <c r="B125" s="7"/>
      <c r="C125" s="7"/>
      <c r="D125" s="7"/>
    </row>
    <row r="126" spans="2:4" ht="12.75">
      <c r="B126" s="7"/>
      <c r="C126" s="7"/>
      <c r="D126" s="7"/>
    </row>
    <row r="127" spans="2:4" ht="12.75">
      <c r="B127" s="7"/>
      <c r="C127" s="7"/>
      <c r="D127" s="7"/>
    </row>
    <row r="128" spans="2:4" ht="12.75">
      <c r="B128" s="7"/>
      <c r="C128" s="7"/>
      <c r="D128" s="7"/>
    </row>
    <row r="129" spans="2:4" ht="12.75">
      <c r="B129" s="7"/>
      <c r="C129" s="7"/>
      <c r="D129" s="7"/>
    </row>
    <row r="130" spans="2:4" ht="12.75">
      <c r="B130" s="7"/>
      <c r="C130" s="7"/>
      <c r="D130" s="7"/>
    </row>
    <row r="131" spans="2:4" ht="12.75">
      <c r="B131" s="7"/>
      <c r="C131" s="7"/>
      <c r="D131" s="7"/>
    </row>
    <row r="132" spans="2:4" ht="12.75">
      <c r="B132" s="7"/>
      <c r="C132" s="7"/>
      <c r="D132" s="7"/>
    </row>
    <row r="133" spans="2:4" ht="12.75">
      <c r="B133" s="7"/>
      <c r="C133" s="7"/>
      <c r="D133" s="7"/>
    </row>
    <row r="134" spans="2:4" ht="12.75">
      <c r="B134" s="7"/>
      <c r="C134" s="7"/>
      <c r="D134" s="7"/>
    </row>
    <row r="135" spans="2:4" ht="12.75">
      <c r="B135" s="7"/>
      <c r="C135" s="7"/>
      <c r="D135" s="7"/>
    </row>
    <row r="136" spans="2:4" ht="12.75">
      <c r="B136" s="7"/>
      <c r="C136" s="7"/>
      <c r="D136" s="7"/>
    </row>
    <row r="137" spans="2:4" ht="12.75">
      <c r="B137" s="7"/>
      <c r="C137" s="7"/>
      <c r="D137" s="7"/>
    </row>
    <row r="138" spans="2:4" ht="12.75">
      <c r="B138" s="7"/>
      <c r="C138" s="7"/>
      <c r="D138" s="7"/>
    </row>
    <row r="139" spans="2:4" ht="12.75">
      <c r="B139" s="7"/>
      <c r="C139" s="7"/>
      <c r="D139" s="7"/>
    </row>
    <row r="140" spans="2:4" ht="12.75">
      <c r="B140" s="7"/>
      <c r="C140" s="7"/>
      <c r="D140" s="7"/>
    </row>
    <row r="141" spans="2:4" ht="12.75">
      <c r="B141" s="7"/>
      <c r="C141" s="7"/>
      <c r="D141" s="7"/>
    </row>
    <row r="142" spans="2:4" ht="12.75">
      <c r="B142" s="7"/>
      <c r="C142" s="7"/>
      <c r="D142" s="7"/>
    </row>
    <row r="143" spans="2:4" ht="12.75">
      <c r="B143" s="7"/>
      <c r="C143" s="7"/>
      <c r="D143" s="7"/>
    </row>
    <row r="144" spans="2:4" ht="12.75">
      <c r="B144" s="7"/>
      <c r="C144" s="7"/>
      <c r="D144" s="7"/>
    </row>
    <row r="145" spans="2:4" ht="12.75">
      <c r="B145" s="7"/>
      <c r="C145" s="7"/>
      <c r="D145" s="7"/>
    </row>
    <row r="146" spans="2:4" ht="12.75">
      <c r="B146" s="7"/>
      <c r="C146" s="7"/>
      <c r="D146" s="7"/>
    </row>
    <row r="147" spans="2:4" ht="12.75">
      <c r="B147" s="7"/>
      <c r="C147" s="7"/>
      <c r="D147" s="7"/>
    </row>
    <row r="148" spans="2:4" ht="12.75">
      <c r="B148" s="7"/>
      <c r="C148" s="7"/>
      <c r="D148" s="7"/>
    </row>
    <row r="149" spans="2:4" ht="12.75">
      <c r="B149" s="7"/>
      <c r="C149" s="7"/>
      <c r="D149" s="7"/>
    </row>
    <row r="150" spans="2:4" ht="12.75">
      <c r="B150" s="7"/>
      <c r="C150" s="7"/>
      <c r="D150" s="7"/>
    </row>
    <row r="151" spans="2:4" ht="12.75">
      <c r="B151" s="7"/>
      <c r="C151" s="7"/>
      <c r="D151" s="7"/>
    </row>
    <row r="152" spans="2:4" ht="12.75">
      <c r="B152" s="7"/>
      <c r="C152" s="7"/>
      <c r="D152" s="7"/>
    </row>
    <row r="153" spans="2:4" ht="12.75">
      <c r="B153" s="7"/>
      <c r="C153" s="7"/>
      <c r="D153" s="7"/>
    </row>
    <row r="154" spans="2:4" ht="12.75">
      <c r="B154" s="7"/>
      <c r="C154" s="7"/>
      <c r="D154" s="7"/>
    </row>
    <row r="155" spans="2:4" ht="12.75">
      <c r="B155" s="7"/>
      <c r="C155" s="7"/>
      <c r="D155" s="7"/>
    </row>
    <row r="156" spans="2:4" ht="12.75">
      <c r="B156" s="7"/>
      <c r="C156" s="7"/>
      <c r="D156" s="7"/>
    </row>
    <row r="157" spans="2:4" ht="12.75">
      <c r="B157" s="7"/>
      <c r="C157" s="7"/>
      <c r="D157" s="7"/>
    </row>
    <row r="158" spans="2:4" ht="12.75">
      <c r="B158" s="7"/>
      <c r="C158" s="7"/>
      <c r="D158" s="7"/>
    </row>
    <row r="159" spans="2:4" ht="12.75">
      <c r="B159" s="7"/>
      <c r="C159" s="7"/>
      <c r="D159" s="7"/>
    </row>
    <row r="160" spans="2:4" ht="12.75">
      <c r="B160" s="7"/>
      <c r="C160" s="7"/>
      <c r="D160" s="7"/>
    </row>
    <row r="161" spans="2:4" ht="12.75">
      <c r="B161" s="7"/>
      <c r="C161" s="7"/>
      <c r="D161" s="7"/>
    </row>
    <row r="162" spans="2:4" ht="12.75">
      <c r="B162" s="7"/>
      <c r="C162" s="7"/>
      <c r="D162" s="7"/>
    </row>
    <row r="163" spans="2:4" ht="12.75">
      <c r="B163" s="7"/>
      <c r="C163" s="7"/>
      <c r="D163" s="7"/>
    </row>
    <row r="164" spans="2:4" ht="12.75">
      <c r="B164" s="7"/>
      <c r="C164" s="7"/>
      <c r="D164" s="7"/>
    </row>
    <row r="165" spans="2:4" ht="12.75">
      <c r="B165" s="7"/>
      <c r="C165" s="7"/>
      <c r="D165" s="7"/>
    </row>
    <row r="166" spans="2:4" ht="12.75">
      <c r="B166" s="7"/>
      <c r="C166" s="7"/>
      <c r="D166" s="7"/>
    </row>
    <row r="167" spans="2:4" ht="12.75">
      <c r="B167" s="7"/>
      <c r="C167" s="7"/>
      <c r="D167" s="7"/>
    </row>
    <row r="168" spans="2:4" ht="12.75">
      <c r="B168" s="7"/>
      <c r="C168" s="7"/>
      <c r="D168" s="7"/>
    </row>
    <row r="169" spans="2:4" ht="12.75">
      <c r="B169" s="7"/>
      <c r="C169" s="7"/>
      <c r="D169" s="7"/>
    </row>
    <row r="170" spans="2:4" ht="12.75">
      <c r="B170" s="7"/>
      <c r="C170" s="7"/>
      <c r="D170" s="7"/>
    </row>
    <row r="171" spans="2:4" ht="12.75">
      <c r="B171" s="7"/>
      <c r="C171" s="7"/>
      <c r="D171" s="7"/>
    </row>
    <row r="172" spans="2:4" ht="12.75">
      <c r="B172" s="7"/>
      <c r="C172" s="7"/>
      <c r="D172" s="7"/>
    </row>
    <row r="173" spans="2:4" ht="12.75">
      <c r="B173" s="7"/>
      <c r="C173" s="7"/>
      <c r="D173" s="7"/>
    </row>
    <row r="174" spans="2:4" ht="12.75">
      <c r="B174" s="7"/>
      <c r="C174" s="7"/>
      <c r="D174" s="7"/>
    </row>
    <row r="175" spans="2:4" ht="12.75">
      <c r="B175" s="7"/>
      <c r="C175" s="7"/>
      <c r="D175" s="7"/>
    </row>
    <row r="176" spans="2:4" ht="12.75">
      <c r="B176" s="7"/>
      <c r="C176" s="7"/>
      <c r="D176" s="7"/>
    </row>
    <row r="177" spans="2:4" ht="12.75">
      <c r="B177" s="7"/>
      <c r="C177" s="7"/>
      <c r="D177" s="7"/>
    </row>
    <row r="178" spans="2:4" ht="12.75">
      <c r="B178" s="7"/>
      <c r="C178" s="7"/>
      <c r="D178" s="7"/>
    </row>
    <row r="179" spans="2:4" ht="12.75">
      <c r="B179" s="7"/>
      <c r="C179" s="7"/>
      <c r="D179" s="7"/>
    </row>
    <row r="180" spans="2:4" ht="12.75">
      <c r="B180" s="7"/>
      <c r="C180" s="7"/>
      <c r="D180" s="7"/>
    </row>
    <row r="181" spans="2:4" ht="12.75">
      <c r="B181" s="7"/>
      <c r="C181" s="7"/>
      <c r="D181" s="7"/>
    </row>
    <row r="182" spans="2:4" ht="12.75">
      <c r="B182" s="7"/>
      <c r="C182" s="7"/>
      <c r="D182" s="7"/>
    </row>
    <row r="183" spans="2:4" ht="12.75">
      <c r="B183" s="7"/>
      <c r="C183" s="7"/>
      <c r="D183" s="7"/>
    </row>
    <row r="184" spans="2:4" ht="12.75">
      <c r="B184" s="7"/>
      <c r="C184" s="7"/>
      <c r="D184" s="7"/>
    </row>
    <row r="185" spans="2:4" ht="12.75">
      <c r="B185" s="7"/>
      <c r="C185" s="7"/>
      <c r="D185" s="7"/>
    </row>
    <row r="186" spans="2:4" ht="12.75">
      <c r="B186" s="7"/>
      <c r="C186" s="7"/>
      <c r="D186" s="7"/>
    </row>
    <row r="187" spans="2:4" ht="12.75">
      <c r="B187" s="7"/>
      <c r="C187" s="7"/>
      <c r="D187" s="7"/>
    </row>
    <row r="188" spans="2:4" ht="12.75">
      <c r="B188" s="7"/>
      <c r="C188" s="7"/>
      <c r="D188" s="7"/>
    </row>
    <row r="189" spans="2:4" ht="12.75">
      <c r="B189" s="7"/>
      <c r="C189" s="7"/>
      <c r="D189" s="7"/>
    </row>
    <row r="190" spans="2:4" ht="12.75">
      <c r="B190" s="7"/>
      <c r="C190" s="7"/>
      <c r="D190" s="7"/>
    </row>
    <row r="191" spans="2:4" ht="12.75">
      <c r="B191" s="7"/>
      <c r="C191" s="7"/>
      <c r="D191" s="7"/>
    </row>
    <row r="192" spans="2:4" ht="12.75">
      <c r="B192" s="7"/>
      <c r="C192" s="7"/>
      <c r="D192" s="7"/>
    </row>
    <row r="193" spans="2:4" ht="12.75">
      <c r="B193" s="7"/>
      <c r="C193" s="7"/>
      <c r="D193" s="7"/>
    </row>
    <row r="194" spans="2:4" ht="12.75">
      <c r="B194" s="7"/>
      <c r="C194" s="7"/>
      <c r="D194" s="7"/>
    </row>
    <row r="195" spans="2:4" ht="12.75">
      <c r="B195" s="7"/>
      <c r="C195" s="7"/>
      <c r="D195" s="7"/>
    </row>
    <row r="196" spans="2:4" ht="12.75">
      <c r="B196" s="7"/>
      <c r="C196" s="7"/>
      <c r="D196" s="7"/>
    </row>
    <row r="197" spans="2:4" ht="12.75">
      <c r="B197" s="7"/>
      <c r="C197" s="7"/>
      <c r="D197" s="7"/>
    </row>
    <row r="198" spans="2:4" ht="12.75">
      <c r="B198" s="7"/>
      <c r="C198" s="7"/>
      <c r="D198" s="7"/>
    </row>
    <row r="199" spans="2:4" ht="12.75">
      <c r="B199" s="7"/>
      <c r="C199" s="7"/>
      <c r="D199" s="7"/>
    </row>
    <row r="200" spans="2:4" ht="12.75">
      <c r="B200" s="7"/>
      <c r="C200" s="7"/>
      <c r="D200" s="7"/>
    </row>
    <row r="201" spans="2:4" ht="12.75">
      <c r="B201" s="7"/>
      <c r="C201" s="7"/>
      <c r="D201" s="7"/>
    </row>
    <row r="202" spans="2:4" ht="12.75">
      <c r="B202" s="7"/>
      <c r="C202" s="7"/>
      <c r="D202" s="7"/>
    </row>
    <row r="203" spans="2:4" ht="12.75">
      <c r="B203" s="7"/>
      <c r="C203" s="7"/>
      <c r="D203" s="7"/>
    </row>
    <row r="204" spans="2:4" ht="12.75">
      <c r="B204" s="7"/>
      <c r="C204" s="7"/>
      <c r="D204" s="7"/>
    </row>
    <row r="205" spans="2:4" ht="12.75">
      <c r="B205" s="7"/>
      <c r="C205" s="7"/>
      <c r="D205" s="7"/>
    </row>
    <row r="206" spans="2:4" ht="12.75">
      <c r="B206" s="7"/>
      <c r="C206" s="7"/>
      <c r="D206" s="7"/>
    </row>
    <row r="207" spans="2:4" ht="12.75">
      <c r="B207" s="7"/>
      <c r="C207" s="7"/>
      <c r="D207" s="7"/>
    </row>
    <row r="208" spans="2:4" ht="12.75">
      <c r="B208" s="7"/>
      <c r="C208" s="7"/>
      <c r="D208" s="7"/>
    </row>
    <row r="209" spans="2:4" ht="12.75">
      <c r="B209" s="7"/>
      <c r="C209" s="7"/>
      <c r="D209" s="7"/>
    </row>
    <row r="210" spans="2:4" ht="12.75">
      <c r="B210" s="7"/>
      <c r="C210" s="7"/>
      <c r="D210" s="7"/>
    </row>
    <row r="211" spans="2:4" ht="12.75">
      <c r="B211" s="7"/>
      <c r="C211" s="7"/>
      <c r="D211" s="7"/>
    </row>
    <row r="212" spans="2:4" ht="12.75">
      <c r="B212" s="7"/>
      <c r="C212" s="7"/>
      <c r="D212" s="7"/>
    </row>
    <row r="213" spans="2:4" ht="12.75">
      <c r="B213" s="7"/>
      <c r="C213" s="7"/>
      <c r="D213" s="7"/>
    </row>
    <row r="214" spans="2:4" ht="12.75">
      <c r="B214" s="7"/>
      <c r="C214" s="7"/>
      <c r="D214" s="7"/>
    </row>
    <row r="215" spans="2:4" ht="12.75">
      <c r="B215" s="7"/>
      <c r="C215" s="7"/>
      <c r="D215" s="7"/>
    </row>
    <row r="216" spans="2:4" ht="12.75">
      <c r="B216" s="7"/>
      <c r="C216" s="7"/>
      <c r="D216" s="7"/>
    </row>
    <row r="217" spans="2:4" ht="12.75">
      <c r="B217" s="7"/>
      <c r="C217" s="7"/>
      <c r="D217" s="7"/>
    </row>
    <row r="218" spans="2:4" ht="12.75">
      <c r="B218" s="7"/>
      <c r="C218" s="7"/>
      <c r="D218" s="7"/>
    </row>
    <row r="219" spans="2:4" ht="12.75">
      <c r="B219" s="7"/>
      <c r="C219" s="7"/>
      <c r="D219" s="7"/>
    </row>
    <row r="220" spans="2:4" ht="12.75">
      <c r="B220" s="7"/>
      <c r="C220" s="7"/>
      <c r="D220" s="7"/>
    </row>
    <row r="221" spans="2:4" ht="12.75">
      <c r="B221" s="7"/>
      <c r="C221" s="7"/>
      <c r="D221" s="7"/>
    </row>
    <row r="222" spans="2:4" ht="12.75">
      <c r="B222" s="7"/>
      <c r="C222" s="7"/>
      <c r="D222" s="7"/>
    </row>
    <row r="223" spans="2:4" ht="12.75">
      <c r="B223" s="7"/>
      <c r="C223" s="7"/>
      <c r="D223" s="7"/>
    </row>
    <row r="224" spans="2:4" ht="12.75">
      <c r="B224" s="7"/>
      <c r="C224" s="7"/>
      <c r="D224" s="7"/>
    </row>
    <row r="225" spans="2:4" ht="12.75">
      <c r="B225" s="7"/>
      <c r="C225" s="7"/>
      <c r="D225" s="7"/>
    </row>
    <row r="226" spans="2:4" ht="12.75">
      <c r="B226" s="7"/>
      <c r="C226" s="7"/>
      <c r="D226" s="7"/>
    </row>
    <row r="227" spans="2:4" ht="12.75">
      <c r="B227" s="7"/>
      <c r="C227" s="7"/>
      <c r="D227" s="7"/>
    </row>
    <row r="228" spans="2:4" ht="12.75">
      <c r="B228" s="7"/>
      <c r="C228" s="7"/>
      <c r="D228" s="7"/>
    </row>
    <row r="229" spans="2:4" ht="12.75">
      <c r="B229" s="7"/>
      <c r="C229" s="7"/>
      <c r="D229" s="7"/>
    </row>
    <row r="230" spans="2:4" ht="12.75">
      <c r="B230" s="7"/>
      <c r="C230" s="7"/>
      <c r="D230" s="7"/>
    </row>
    <row r="231" spans="2:4" ht="12.75">
      <c r="B231" s="7"/>
      <c r="C231" s="7"/>
      <c r="D231" s="7"/>
    </row>
    <row r="232" spans="2:4" ht="12.75">
      <c r="B232" s="7"/>
      <c r="C232" s="7"/>
      <c r="D232" s="7"/>
    </row>
    <row r="233" spans="2:4" ht="12.75">
      <c r="B233" s="7"/>
      <c r="C233" s="7"/>
      <c r="D233" s="7"/>
    </row>
    <row r="234" spans="2:4" ht="12.75">
      <c r="B234" s="7"/>
      <c r="C234" s="7"/>
      <c r="D234" s="7"/>
    </row>
    <row r="235" spans="2:4" ht="12.75">
      <c r="B235" s="7"/>
      <c r="C235" s="7"/>
      <c r="D235" s="7"/>
    </row>
    <row r="236" spans="2:4" ht="12.75">
      <c r="B236" s="7"/>
      <c r="C236" s="7"/>
      <c r="D236" s="7"/>
    </row>
    <row r="237" spans="2:4" ht="12.75">
      <c r="B237" s="7"/>
      <c r="C237" s="7"/>
      <c r="D237" s="7"/>
    </row>
    <row r="238" spans="2:4" ht="12.75">
      <c r="B238" s="7"/>
      <c r="C238" s="7"/>
      <c r="D238" s="7"/>
    </row>
    <row r="239" spans="2:4" ht="12.75">
      <c r="B239" s="7"/>
      <c r="C239" s="7"/>
      <c r="D239" s="7"/>
    </row>
    <row r="240" spans="2:4" ht="12.75">
      <c r="B240" s="7"/>
      <c r="C240" s="7"/>
      <c r="D240" s="7"/>
    </row>
    <row r="241" spans="2:4" ht="12.75">
      <c r="B241" s="7"/>
      <c r="C241" s="7"/>
      <c r="D241" s="7"/>
    </row>
    <row r="242" spans="2:4" ht="12.75">
      <c r="B242" s="7"/>
      <c r="C242" s="7"/>
      <c r="D242" s="7"/>
    </row>
    <row r="243" spans="2:4" ht="12.75">
      <c r="B243" s="7"/>
      <c r="C243" s="7"/>
      <c r="D243" s="7"/>
    </row>
    <row r="244" spans="2:4" ht="12.75">
      <c r="B244" s="7"/>
      <c r="C244" s="7"/>
      <c r="D244" s="7"/>
    </row>
    <row r="245" spans="2:4" ht="12.75">
      <c r="B245" s="7"/>
      <c r="C245" s="7"/>
      <c r="D245" s="7"/>
    </row>
    <row r="246" spans="2:4" ht="12.75">
      <c r="B246" s="7"/>
      <c r="C246" s="7"/>
      <c r="D246" s="7"/>
    </row>
    <row r="247" spans="2:4" ht="12.75">
      <c r="B247" s="7"/>
      <c r="C247" s="7"/>
      <c r="D247" s="7"/>
    </row>
    <row r="248" spans="2:4" ht="12.75">
      <c r="B248" s="7"/>
      <c r="C248" s="7"/>
      <c r="D248" s="7"/>
    </row>
    <row r="249" spans="2:4" ht="12.75">
      <c r="B249" s="7"/>
      <c r="C249" s="7"/>
      <c r="D249" s="7"/>
    </row>
    <row r="250" spans="2:4" ht="12.75">
      <c r="B250" s="7"/>
      <c r="C250" s="7"/>
      <c r="D250" s="7"/>
    </row>
    <row r="251" spans="2:4" ht="12.75">
      <c r="B251" s="7"/>
      <c r="C251" s="7"/>
      <c r="D251" s="7"/>
    </row>
    <row r="252" spans="2:4" ht="12.75">
      <c r="B252" s="7"/>
      <c r="C252" s="7"/>
      <c r="D252" s="7"/>
    </row>
    <row r="253" spans="2:4" ht="12.75">
      <c r="B253" s="7"/>
      <c r="C253" s="7"/>
      <c r="D253" s="7"/>
    </row>
    <row r="254" spans="2:4" ht="12.75">
      <c r="B254" s="7"/>
      <c r="C254" s="7"/>
      <c r="D254" s="7"/>
    </row>
    <row r="255" spans="2:4" ht="12.75">
      <c r="B255" s="7"/>
      <c r="C255" s="7"/>
      <c r="D255" s="7"/>
    </row>
    <row r="256" spans="2:4" ht="12.75">
      <c r="B256" s="7"/>
      <c r="C256" s="7"/>
      <c r="D256" s="7"/>
    </row>
    <row r="257" spans="2:4" ht="12.75">
      <c r="B257" s="7"/>
      <c r="C257" s="7"/>
      <c r="D257" s="7"/>
    </row>
    <row r="258" spans="2:4" ht="12.75">
      <c r="B258" s="7"/>
      <c r="C258" s="7"/>
      <c r="D258" s="7"/>
    </row>
    <row r="259" spans="2:4" ht="12.75">
      <c r="B259" s="7"/>
      <c r="C259" s="7"/>
      <c r="D259" s="7"/>
    </row>
    <row r="260" spans="2:4" ht="12.75">
      <c r="B260" s="7"/>
      <c r="C260" s="7"/>
      <c r="D260" s="7"/>
    </row>
    <row r="261" spans="2:4" ht="12.75">
      <c r="B261" s="7"/>
      <c r="C261" s="7"/>
      <c r="D261" s="7"/>
    </row>
    <row r="262" spans="2:4" ht="12.75">
      <c r="B262" s="7"/>
      <c r="C262" s="7"/>
      <c r="D262" s="7"/>
    </row>
    <row r="263" spans="2:4" ht="12.75">
      <c r="B263" s="7"/>
      <c r="C263" s="7"/>
      <c r="D263" s="7"/>
    </row>
    <row r="264" spans="2:4" ht="12.75">
      <c r="B264" s="7"/>
      <c r="C264" s="7"/>
      <c r="D264" s="7"/>
    </row>
    <row r="265" spans="2:4" ht="12.75">
      <c r="B265" s="7"/>
      <c r="C265" s="7"/>
      <c r="D265" s="7"/>
    </row>
    <row r="266" spans="2:4" ht="12.75">
      <c r="B266" s="7"/>
      <c r="C266" s="7"/>
      <c r="D266" s="7"/>
    </row>
    <row r="267" spans="2:4" ht="12.75">
      <c r="B267" s="7"/>
      <c r="C267" s="7"/>
      <c r="D267" s="7"/>
    </row>
    <row r="268" spans="2:4" ht="12.75">
      <c r="B268" s="7"/>
      <c r="C268" s="7"/>
      <c r="D268" s="7"/>
    </row>
    <row r="269" spans="2:4" ht="12.75">
      <c r="B269" s="7"/>
      <c r="C269" s="7"/>
      <c r="D269" s="7"/>
    </row>
    <row r="270" spans="2:4" ht="12.75">
      <c r="B270" s="7"/>
      <c r="C270" s="7"/>
      <c r="D270" s="7"/>
    </row>
    <row r="271" spans="2:4" ht="12.75">
      <c r="B271" s="7"/>
      <c r="C271" s="7"/>
      <c r="D271" s="7"/>
    </row>
    <row r="272" spans="2:4" ht="12.75">
      <c r="B272" s="7"/>
      <c r="C272" s="7"/>
      <c r="D272" s="7"/>
    </row>
    <row r="273" spans="2:4" ht="12.75">
      <c r="B273" s="7"/>
      <c r="C273" s="7"/>
      <c r="D273" s="7"/>
    </row>
    <row r="274" spans="2:4" ht="12.75">
      <c r="B274" s="7"/>
      <c r="C274" s="7"/>
      <c r="D274" s="7"/>
    </row>
    <row r="275" spans="2:4" ht="12.75">
      <c r="B275" s="7"/>
      <c r="C275" s="7"/>
      <c r="D275" s="7"/>
    </row>
    <row r="276" spans="2:4" ht="12.75">
      <c r="B276" s="7"/>
      <c r="C276" s="7"/>
      <c r="D276" s="7"/>
    </row>
    <row r="277" spans="2:4" ht="12.75">
      <c r="B277" s="7"/>
      <c r="C277" s="7"/>
      <c r="D277" s="7"/>
    </row>
    <row r="278" spans="2:4" ht="12.75">
      <c r="B278" s="7"/>
      <c r="C278" s="7"/>
      <c r="D278" s="7"/>
    </row>
    <row r="279" spans="2:4" ht="12.75">
      <c r="B279" s="7"/>
      <c r="C279" s="7"/>
      <c r="D279" s="7"/>
    </row>
    <row r="280" spans="2:4" ht="12.75">
      <c r="B280" s="7"/>
      <c r="C280" s="7"/>
      <c r="D280" s="7"/>
    </row>
    <row r="281" spans="2:4" ht="12.75">
      <c r="B281" s="7"/>
      <c r="C281" s="7"/>
      <c r="D281" s="7"/>
    </row>
    <row r="282" spans="2:4" ht="12.75">
      <c r="B282" s="7"/>
      <c r="C282" s="7"/>
      <c r="D282" s="7"/>
    </row>
    <row r="283" spans="2:4" ht="12.75">
      <c r="B283" s="7"/>
      <c r="C283" s="7"/>
      <c r="D283" s="7"/>
    </row>
    <row r="284" spans="2:4" ht="12.75">
      <c r="B284" s="7"/>
      <c r="C284" s="7"/>
      <c r="D284" s="7"/>
    </row>
    <row r="285" spans="2:4" ht="12.75">
      <c r="B285" s="7"/>
      <c r="C285" s="7"/>
      <c r="D285" s="7"/>
    </row>
    <row r="286" spans="2:4" ht="12.75">
      <c r="B286" s="7"/>
      <c r="C286" s="7"/>
      <c r="D286" s="7"/>
    </row>
    <row r="287" spans="2:4" ht="12.75">
      <c r="B287" s="7"/>
      <c r="C287" s="7"/>
      <c r="D287" s="7"/>
    </row>
    <row r="288" spans="2:4" ht="12.75">
      <c r="B288" s="7"/>
      <c r="C288" s="7"/>
      <c r="D288" s="7"/>
    </row>
    <row r="289" spans="2:4" ht="12.75">
      <c r="B289" s="7"/>
      <c r="C289" s="7"/>
      <c r="D289" s="7"/>
    </row>
    <row r="290" spans="2:4" ht="12.75">
      <c r="B290" s="7"/>
      <c r="C290" s="7"/>
      <c r="D290" s="7"/>
    </row>
    <row r="291" spans="2:4" ht="12.75">
      <c r="B291" s="7"/>
      <c r="C291" s="7"/>
      <c r="D291" s="7"/>
    </row>
    <row r="292" spans="2:4" ht="12.75">
      <c r="B292" s="7"/>
      <c r="C292" s="7"/>
      <c r="D292" s="7"/>
    </row>
    <row r="293" spans="2:4" ht="12.75">
      <c r="B293" s="7"/>
      <c r="C293" s="7"/>
      <c r="D293" s="7"/>
    </row>
    <row r="294" spans="2:4" ht="12.75">
      <c r="B294" s="7"/>
      <c r="C294" s="7"/>
      <c r="D294" s="7"/>
    </row>
    <row r="295" spans="2:4" ht="12.75">
      <c r="B295" s="7"/>
      <c r="C295" s="7"/>
      <c r="D295" s="7"/>
    </row>
    <row r="296" spans="2:4" ht="12.75">
      <c r="B296" s="7"/>
      <c r="C296" s="7"/>
      <c r="D296" s="7"/>
    </row>
    <row r="297" spans="2:4" ht="12.75">
      <c r="B297" s="7"/>
      <c r="C297" s="7"/>
      <c r="D297" s="7"/>
    </row>
    <row r="298" spans="2:4" ht="12.75">
      <c r="B298" s="7"/>
      <c r="C298" s="7"/>
      <c r="D298" s="7"/>
    </row>
    <row r="299" spans="2:4" ht="12.75">
      <c r="B299" s="7"/>
      <c r="C299" s="7"/>
      <c r="D299" s="7"/>
    </row>
    <row r="300" spans="2:4" ht="12.75">
      <c r="B300" s="7"/>
      <c r="C300" s="7"/>
      <c r="D300" s="7"/>
    </row>
    <row r="301" spans="2:4" ht="12.75">
      <c r="B301" s="7"/>
      <c r="C301" s="7"/>
      <c r="D301" s="7"/>
    </row>
    <row r="302" spans="2:4" ht="12.75">
      <c r="B302" s="7"/>
      <c r="C302" s="7"/>
      <c r="D302" s="7"/>
    </row>
    <row r="303" spans="2:4" ht="12.75">
      <c r="B303" s="7"/>
      <c r="C303" s="7"/>
      <c r="D303" s="7"/>
    </row>
    <row r="304" spans="2:4" ht="12.75">
      <c r="B304" s="7"/>
      <c r="C304" s="7"/>
      <c r="D304" s="7"/>
    </row>
    <row r="305" spans="2:4" ht="12.75">
      <c r="B305" s="7"/>
      <c r="C305" s="7"/>
      <c r="D305" s="7"/>
    </row>
    <row r="306" spans="2:4" ht="12.75">
      <c r="B306" s="7"/>
      <c r="C306" s="7"/>
      <c r="D306" s="7"/>
    </row>
    <row r="307" spans="2:4" ht="12.75">
      <c r="B307" s="7"/>
      <c r="C307" s="7"/>
      <c r="D307" s="7"/>
    </row>
    <row r="308" spans="2:4" ht="12.75">
      <c r="B308" s="7"/>
      <c r="C308" s="7"/>
      <c r="D308" s="7"/>
    </row>
    <row r="309" spans="2:4" ht="12.75">
      <c r="B309" s="7"/>
      <c r="C309" s="7"/>
      <c r="D309" s="7"/>
    </row>
    <row r="310" spans="2:4" ht="12.75">
      <c r="B310" s="7"/>
      <c r="C310" s="7"/>
      <c r="D310" s="7"/>
    </row>
    <row r="311" spans="2:4" ht="12.75">
      <c r="B311" s="7"/>
      <c r="C311" s="7"/>
      <c r="D311" s="7"/>
    </row>
    <row r="312" spans="2:4" ht="12.75">
      <c r="B312" s="7"/>
      <c r="C312" s="7"/>
      <c r="D312" s="7"/>
    </row>
    <row r="313" spans="2:4" ht="12.75">
      <c r="B313" s="7"/>
      <c r="C313" s="7"/>
      <c r="D313" s="7"/>
    </row>
    <row r="314" spans="2:4" ht="12.75">
      <c r="B314" s="7"/>
      <c r="C314" s="7"/>
      <c r="D314" s="7"/>
    </row>
    <row r="315" spans="2:4" ht="12.75">
      <c r="B315" s="7"/>
      <c r="C315" s="7"/>
      <c r="D315" s="7"/>
    </row>
    <row r="316" spans="2:4" ht="12.75">
      <c r="B316" s="7"/>
      <c r="C316" s="7"/>
      <c r="D316" s="7"/>
    </row>
    <row r="317" spans="2:4" ht="12.75">
      <c r="B317" s="7"/>
      <c r="C317" s="7"/>
      <c r="D317" s="7"/>
    </row>
    <row r="318" spans="2:4" ht="12.75">
      <c r="B318" s="7"/>
      <c r="C318" s="7"/>
      <c r="D318" s="7"/>
    </row>
    <row r="319" spans="2:4" ht="12.75">
      <c r="B319" s="7"/>
      <c r="C319" s="7"/>
      <c r="D319" s="7"/>
    </row>
    <row r="320" spans="2:4" ht="12.75">
      <c r="B320" s="7"/>
      <c r="C320" s="7"/>
      <c r="D320" s="7"/>
    </row>
    <row r="321" spans="2:4" ht="12.75">
      <c r="B321" s="7"/>
      <c r="C321" s="7"/>
      <c r="D321" s="7"/>
    </row>
    <row r="322" spans="2:4" ht="12.75">
      <c r="B322" s="7"/>
      <c r="C322" s="7"/>
      <c r="D322" s="7"/>
    </row>
    <row r="323" spans="2:4" ht="12.75">
      <c r="B323" s="7"/>
      <c r="C323" s="7"/>
      <c r="D323" s="7"/>
    </row>
    <row r="324" spans="2:4" ht="12.75">
      <c r="B324" s="7"/>
      <c r="C324" s="7"/>
      <c r="D324" s="7"/>
    </row>
    <row r="325" spans="2:4" ht="12.75">
      <c r="B325" s="7"/>
      <c r="C325" s="7"/>
      <c r="D325" s="7"/>
    </row>
    <row r="326" spans="2:4" ht="12.75">
      <c r="B326" s="7"/>
      <c r="C326" s="7"/>
      <c r="D326" s="7"/>
    </row>
    <row r="327" spans="2:4" ht="12.75">
      <c r="B327" s="7"/>
      <c r="C327" s="7"/>
      <c r="D327" s="7"/>
    </row>
    <row r="328" spans="2:4" ht="12.75">
      <c r="B328" s="7"/>
      <c r="C328" s="7"/>
      <c r="D328" s="7"/>
    </row>
    <row r="329" spans="2:4" ht="12.75">
      <c r="B329" s="7"/>
      <c r="C329" s="7"/>
      <c r="D329" s="7"/>
    </row>
    <row r="330" spans="2:4" ht="12.75">
      <c r="B330" s="7"/>
      <c r="C330" s="7"/>
      <c r="D330" s="7"/>
    </row>
    <row r="331" spans="2:4" ht="12.75">
      <c r="B331" s="7"/>
      <c r="C331" s="7"/>
      <c r="D331" s="7"/>
    </row>
    <row r="332" spans="2:4" ht="12.75">
      <c r="B332" s="7"/>
      <c r="C332" s="7"/>
      <c r="D332" s="7"/>
    </row>
    <row r="333" spans="2:4" ht="12.75">
      <c r="B333" s="7"/>
      <c r="C333" s="7"/>
      <c r="D333" s="7"/>
    </row>
    <row r="334" spans="2:4" ht="12.75">
      <c r="B334" s="7"/>
      <c r="C334" s="7"/>
      <c r="D334" s="7"/>
    </row>
    <row r="335" spans="2:4" ht="12.75">
      <c r="B335" s="7"/>
      <c r="C335" s="7"/>
      <c r="D335" s="7"/>
    </row>
    <row r="336" spans="2:4" ht="12.75">
      <c r="B336" s="7"/>
      <c r="C336" s="7"/>
      <c r="D336" s="7"/>
    </row>
    <row r="337" spans="2:4" ht="12.75">
      <c r="B337" s="7"/>
      <c r="C337" s="7"/>
      <c r="D337" s="7"/>
    </row>
    <row r="338" spans="2:4" ht="12.75">
      <c r="B338" s="7"/>
      <c r="C338" s="7"/>
      <c r="D338" s="7"/>
    </row>
    <row r="339" spans="2:4" ht="12.75">
      <c r="B339" s="7"/>
      <c r="C339" s="7"/>
      <c r="D339" s="7"/>
    </row>
    <row r="340" spans="2:4" ht="12.75">
      <c r="B340" s="7"/>
      <c r="C340" s="7"/>
      <c r="D340" s="7"/>
    </row>
    <row r="341" spans="2:4" ht="12.75">
      <c r="B341" s="7"/>
      <c r="C341" s="7"/>
      <c r="D341" s="7"/>
    </row>
    <row r="342" spans="2:4" ht="12.75">
      <c r="B342" s="7"/>
      <c r="C342" s="7"/>
      <c r="D342" s="7"/>
    </row>
    <row r="343" spans="2:4" ht="12.75">
      <c r="B343" s="7"/>
      <c r="C343" s="7"/>
      <c r="D343" s="7"/>
    </row>
    <row r="344" spans="2:4" ht="12.75">
      <c r="B344" s="7"/>
      <c r="C344" s="7"/>
      <c r="D344" s="7"/>
    </row>
    <row r="345" spans="2:4" ht="12.75">
      <c r="B345" s="7"/>
      <c r="C345" s="7"/>
      <c r="D345" s="7"/>
    </row>
    <row r="346" spans="2:4" ht="12.75">
      <c r="B346" s="7"/>
      <c r="C346" s="7"/>
      <c r="D346" s="7"/>
    </row>
    <row r="347" spans="2:4" ht="12.75">
      <c r="B347" s="7"/>
      <c r="C347" s="7"/>
      <c r="D347" s="7"/>
    </row>
    <row r="348" spans="2:4" ht="12.75">
      <c r="B348" s="7"/>
      <c r="C348" s="7"/>
      <c r="D348" s="7"/>
    </row>
    <row r="349" spans="2:4" ht="12.75">
      <c r="B349" s="7"/>
      <c r="C349" s="7"/>
      <c r="D349" s="7"/>
    </row>
    <row r="350" spans="2:4" ht="12.75">
      <c r="B350" s="7"/>
      <c r="C350" s="7"/>
      <c r="D350" s="7"/>
    </row>
    <row r="351" spans="2:4" ht="12.75">
      <c r="B351" s="7"/>
      <c r="C351" s="7"/>
      <c r="D351" s="7"/>
    </row>
    <row r="352" spans="2:4" ht="12.75">
      <c r="B352" s="7"/>
      <c r="C352" s="7"/>
      <c r="D352" s="7"/>
    </row>
    <row r="353" spans="2:4" ht="12.75">
      <c r="B353" s="7"/>
      <c r="C353" s="7"/>
      <c r="D353" s="7"/>
    </row>
    <row r="354" spans="2:4" ht="12.75">
      <c r="B354" s="7"/>
      <c r="C354" s="7"/>
      <c r="D354" s="7"/>
    </row>
    <row r="355" spans="2:4" ht="12.75">
      <c r="B355" s="7"/>
      <c r="C355" s="7"/>
      <c r="D355" s="7"/>
    </row>
    <row r="356" spans="2:4" ht="12.75">
      <c r="B356" s="7"/>
      <c r="C356" s="7"/>
      <c r="D356" s="7"/>
    </row>
    <row r="357" spans="2:4" ht="12.75">
      <c r="B357" s="7"/>
      <c r="C357" s="7"/>
      <c r="D357" s="7"/>
    </row>
    <row r="358" spans="2:4" ht="12.75">
      <c r="B358" s="7"/>
      <c r="C358" s="7"/>
      <c r="D358" s="7"/>
    </row>
    <row r="359" spans="2:4" ht="12.75">
      <c r="B359" s="7"/>
      <c r="C359" s="7"/>
      <c r="D359" s="7"/>
    </row>
    <row r="360" spans="2:4" ht="12.75">
      <c r="B360" s="7"/>
      <c r="C360" s="7"/>
      <c r="D360" s="7"/>
    </row>
    <row r="361" spans="2:4" ht="12.75">
      <c r="B361" s="7"/>
      <c r="C361" s="7"/>
      <c r="D361" s="7"/>
    </row>
    <row r="362" spans="2:4" ht="12.75">
      <c r="B362" s="7"/>
      <c r="C362" s="7"/>
      <c r="D362" s="7"/>
    </row>
    <row r="363" spans="2:4" ht="12.75">
      <c r="B363" s="7"/>
      <c r="C363" s="7"/>
      <c r="D363" s="7"/>
    </row>
    <row r="364" spans="2:4" ht="12.75">
      <c r="B364" s="7"/>
      <c r="C364" s="7"/>
      <c r="D364" s="7"/>
    </row>
    <row r="365" spans="2:4" ht="12.75">
      <c r="B365" s="7"/>
      <c r="C365" s="7"/>
      <c r="D365" s="7"/>
    </row>
    <row r="366" spans="2:4" ht="12.75">
      <c r="B366" s="7"/>
      <c r="C366" s="7"/>
      <c r="D366" s="7"/>
    </row>
    <row r="367" spans="2:4" ht="12.75">
      <c r="B367" s="7"/>
      <c r="C367" s="7"/>
      <c r="D367" s="7"/>
    </row>
    <row r="368" spans="2:4" ht="12.75">
      <c r="B368" s="7"/>
      <c r="C368" s="7"/>
      <c r="D368" s="7"/>
    </row>
    <row r="369" spans="2:4" ht="12.75">
      <c r="B369" s="7"/>
      <c r="C369" s="7"/>
      <c r="D369" s="7"/>
    </row>
    <row r="370" spans="2:4" ht="12.75">
      <c r="B370" s="7"/>
      <c r="C370" s="7"/>
      <c r="D370" s="7"/>
    </row>
    <row r="371" spans="2:4" ht="12.75">
      <c r="B371" s="7"/>
      <c r="C371" s="7"/>
      <c r="D371" s="7"/>
    </row>
    <row r="372" spans="2:4" ht="12.75">
      <c r="B372" s="7"/>
      <c r="C372" s="7"/>
      <c r="D372" s="7"/>
    </row>
    <row r="373" spans="2:4" ht="12.75">
      <c r="B373" s="7"/>
      <c r="C373" s="7"/>
      <c r="D373" s="7"/>
    </row>
    <row r="374" spans="2:4" ht="12.75">
      <c r="B374" s="7"/>
      <c r="C374" s="7"/>
      <c r="D374" s="7"/>
    </row>
    <row r="375" spans="2:4" ht="12.75">
      <c r="B375" s="7"/>
      <c r="C375" s="7"/>
      <c r="D375" s="7"/>
    </row>
    <row r="376" spans="2:4" ht="12.75">
      <c r="B376" s="7"/>
      <c r="C376" s="7"/>
      <c r="D376" s="7"/>
    </row>
    <row r="377" spans="2:4" ht="12.75">
      <c r="B377" s="7"/>
      <c r="C377" s="7"/>
      <c r="D377" s="7"/>
    </row>
    <row r="378" spans="2:4" ht="12.75">
      <c r="B378" s="7"/>
      <c r="C378" s="7"/>
      <c r="D378" s="7"/>
    </row>
    <row r="379" spans="2:4" ht="12.75">
      <c r="B379" s="7"/>
      <c r="C379" s="7"/>
      <c r="D379" s="7"/>
    </row>
    <row r="380" spans="2:4" ht="12.75">
      <c r="B380" s="7"/>
      <c r="C380" s="7"/>
      <c r="D380" s="7"/>
    </row>
    <row r="381" spans="2:4" ht="12.75">
      <c r="B381" s="7"/>
      <c r="C381" s="7"/>
      <c r="D381" s="7"/>
    </row>
    <row r="382" spans="2:4" ht="12.75">
      <c r="B382" s="7"/>
      <c r="C382" s="7"/>
      <c r="D382" s="7"/>
    </row>
    <row r="383" spans="2:4" ht="12.75">
      <c r="B383" s="7"/>
      <c r="C383" s="7"/>
      <c r="D383" s="7"/>
    </row>
    <row r="384" spans="2:4" ht="12.75">
      <c r="B384" s="7"/>
      <c r="C384" s="7"/>
      <c r="D384" s="7"/>
    </row>
    <row r="385" spans="2:4" ht="12.75">
      <c r="B385" s="7"/>
      <c r="C385" s="7"/>
      <c r="D385" s="7"/>
    </row>
    <row r="386" spans="2:4" ht="12.75">
      <c r="B386" s="7"/>
      <c r="C386" s="7"/>
      <c r="D386" s="7"/>
    </row>
    <row r="387" spans="2:4" ht="12.75">
      <c r="B387" s="7"/>
      <c r="C387" s="7"/>
      <c r="D387" s="7"/>
    </row>
    <row r="388" spans="2:4" ht="12.75">
      <c r="B388" s="7"/>
      <c r="C388" s="7"/>
      <c r="D388" s="7"/>
    </row>
    <row r="389" spans="2:4" ht="12.75">
      <c r="B389" s="7"/>
      <c r="C389" s="7"/>
      <c r="D389" s="7"/>
    </row>
    <row r="390" spans="2:4" ht="12.75">
      <c r="B390" s="7"/>
      <c r="C390" s="7"/>
      <c r="D390" s="7"/>
    </row>
    <row r="391" spans="2:4" ht="12.75">
      <c r="B391" s="7"/>
      <c r="C391" s="7"/>
      <c r="D391" s="7"/>
    </row>
    <row r="392" spans="2:4" ht="12.75">
      <c r="B392" s="7"/>
      <c r="C392" s="7"/>
      <c r="D392" s="7"/>
    </row>
    <row r="393" spans="2:4" ht="12.75">
      <c r="B393" s="7"/>
      <c r="C393" s="7"/>
      <c r="D393" s="7"/>
    </row>
    <row r="394" spans="2:4" ht="12.75">
      <c r="B394" s="7"/>
      <c r="C394" s="7"/>
      <c r="D394" s="7"/>
    </row>
    <row r="395" spans="2:4" ht="12.75">
      <c r="B395" s="7"/>
      <c r="C395" s="7"/>
      <c r="D395" s="7"/>
    </row>
    <row r="396" spans="2:4" ht="12.75">
      <c r="B396" s="7"/>
      <c r="C396" s="7"/>
      <c r="D396" s="7"/>
    </row>
    <row r="397" spans="2:4" ht="12.75">
      <c r="B397" s="7"/>
      <c r="C397" s="7"/>
      <c r="D397" s="7"/>
    </row>
    <row r="398" spans="2:4" ht="12.75">
      <c r="B398" s="7"/>
      <c r="C398" s="7"/>
      <c r="D398" s="7"/>
    </row>
    <row r="399" spans="2:4" ht="12.75">
      <c r="B399" s="7"/>
      <c r="C399" s="7"/>
      <c r="D399" s="7"/>
    </row>
    <row r="400" spans="2:4" ht="12.75">
      <c r="B400" s="7"/>
      <c r="C400" s="7"/>
      <c r="D400" s="7"/>
    </row>
    <row r="401" spans="2:4" ht="12.75">
      <c r="B401" s="7"/>
      <c r="C401" s="7"/>
      <c r="D401" s="7"/>
    </row>
    <row r="402" spans="2:4" ht="12.75">
      <c r="B402" s="7"/>
      <c r="C402" s="7"/>
      <c r="D402" s="7"/>
    </row>
    <row r="403" spans="2:4" ht="12.75">
      <c r="B403" s="7"/>
      <c r="C403" s="7"/>
      <c r="D403" s="7"/>
    </row>
    <row r="404" spans="2:4" ht="12.75">
      <c r="B404" s="7"/>
      <c r="C404" s="7"/>
      <c r="D404" s="7"/>
    </row>
    <row r="405" spans="2:4" ht="12.75">
      <c r="B405" s="7"/>
      <c r="C405" s="7"/>
      <c r="D405" s="7"/>
    </row>
    <row r="406" spans="2:4" ht="12.75">
      <c r="B406" s="7"/>
      <c r="C406" s="7"/>
      <c r="D406" s="7"/>
    </row>
    <row r="407" spans="2:4" ht="12.75">
      <c r="B407" s="7"/>
      <c r="C407" s="7"/>
      <c r="D407" s="7"/>
    </row>
    <row r="408" spans="2:4" ht="12.75">
      <c r="B408" s="7"/>
      <c r="C408" s="7"/>
      <c r="D408" s="7"/>
    </row>
    <row r="409" spans="2:4" ht="12.75">
      <c r="B409" s="7"/>
      <c r="C409" s="7"/>
      <c r="D409" s="7"/>
    </row>
    <row r="410" spans="2:4" ht="12.75">
      <c r="B410" s="7"/>
      <c r="C410" s="7"/>
      <c r="D410" s="7"/>
    </row>
    <row r="411" spans="2:4" ht="12.75">
      <c r="B411" s="7"/>
      <c r="C411" s="7"/>
      <c r="D411" s="7"/>
    </row>
    <row r="412" spans="2:4" ht="12.75">
      <c r="B412" s="7"/>
      <c r="C412" s="7"/>
      <c r="D412" s="7"/>
    </row>
    <row r="413" spans="2:4" ht="12.75">
      <c r="B413" s="7"/>
      <c r="C413" s="7"/>
      <c r="D413" s="7"/>
    </row>
    <row r="414" spans="2:4" ht="12.75">
      <c r="B414" s="7"/>
      <c r="C414" s="7"/>
      <c r="D414" s="7"/>
    </row>
    <row r="415" spans="2:4" ht="12.75">
      <c r="B415" s="7"/>
      <c r="C415" s="7"/>
      <c r="D415" s="7"/>
    </row>
    <row r="416" spans="2:4" ht="12.75">
      <c r="B416" s="7"/>
      <c r="C416" s="7"/>
      <c r="D416" s="7"/>
    </row>
    <row r="417" spans="2:4" ht="12.75">
      <c r="B417" s="7"/>
      <c r="C417" s="7"/>
      <c r="D417" s="7"/>
    </row>
    <row r="418" spans="2:4" ht="12.75">
      <c r="B418" s="7"/>
      <c r="C418" s="7"/>
      <c r="D418" s="7"/>
    </row>
    <row r="419" spans="2:4" ht="12.75">
      <c r="B419" s="7"/>
      <c r="C419" s="7"/>
      <c r="D419" s="7"/>
    </row>
    <row r="420" spans="2:4" ht="12.75">
      <c r="B420" s="7"/>
      <c r="C420" s="7"/>
      <c r="D420" s="7"/>
    </row>
    <row r="421" spans="2:4" ht="12.75">
      <c r="B421" s="7"/>
      <c r="C421" s="7"/>
      <c r="D421" s="7"/>
    </row>
    <row r="422" spans="2:4" ht="12.75">
      <c r="B422" s="7"/>
      <c r="C422" s="7"/>
      <c r="D422" s="7"/>
    </row>
    <row r="423" spans="2:4" ht="12.75">
      <c r="B423" s="7"/>
      <c r="C423" s="7"/>
      <c r="D423" s="7"/>
    </row>
    <row r="424" spans="2:4" ht="12.75">
      <c r="B424" s="7"/>
      <c r="C424" s="7"/>
      <c r="D424" s="7"/>
    </row>
    <row r="425" spans="2:4" ht="12.75">
      <c r="B425" s="7"/>
      <c r="C425" s="7"/>
      <c r="D425" s="7"/>
    </row>
    <row r="426" spans="2:4" ht="12.75">
      <c r="B426" s="7"/>
      <c r="C426" s="7"/>
      <c r="D426" s="7"/>
    </row>
    <row r="427" spans="2:4" ht="12.75">
      <c r="B427" s="7"/>
      <c r="C427" s="7"/>
      <c r="D427" s="7"/>
    </row>
    <row r="428" spans="2:4" ht="12.75">
      <c r="B428" s="7"/>
      <c r="C428" s="7"/>
      <c r="D428" s="7"/>
    </row>
    <row r="429" spans="2:4" ht="12.75">
      <c r="B429" s="7"/>
      <c r="C429" s="7"/>
      <c r="D429" s="7"/>
    </row>
    <row r="430" spans="2:4" ht="12.75">
      <c r="B430" s="7"/>
      <c r="C430" s="7"/>
      <c r="D430" s="7"/>
    </row>
    <row r="431" spans="2:4" ht="12.75">
      <c r="B431" s="7"/>
      <c r="C431" s="7"/>
      <c r="D431" s="7"/>
    </row>
    <row r="432" spans="2:4" ht="12.75">
      <c r="B432" s="7"/>
      <c r="C432" s="7"/>
      <c r="D432" s="7"/>
    </row>
    <row r="433" spans="2:4" ht="12.75">
      <c r="B433" s="7"/>
      <c r="C433" s="7"/>
      <c r="D433" s="7"/>
    </row>
    <row r="434" spans="2:4" ht="12.75">
      <c r="B434" s="7"/>
      <c r="C434" s="7"/>
      <c r="D434" s="7"/>
    </row>
    <row r="435" spans="2:4" ht="12.75">
      <c r="B435" s="7"/>
      <c r="C435" s="7"/>
      <c r="D435" s="7"/>
    </row>
    <row r="436" spans="2:4" ht="12.75">
      <c r="B436" s="7"/>
      <c r="C436" s="7"/>
      <c r="D436" s="7"/>
    </row>
    <row r="437" spans="2:4" ht="12.75">
      <c r="B437" s="7"/>
      <c r="C437" s="7"/>
      <c r="D437" s="7"/>
    </row>
    <row r="438" spans="2:4" ht="12.75">
      <c r="B438" s="7"/>
      <c r="C438" s="7"/>
      <c r="D438" s="7"/>
    </row>
    <row r="439" spans="2:4" ht="12.75">
      <c r="B439" s="7"/>
      <c r="C439" s="7"/>
      <c r="D439" s="7"/>
    </row>
    <row r="440" spans="2:4" ht="12.75">
      <c r="B440" s="7"/>
      <c r="C440" s="7"/>
      <c r="D440" s="7"/>
    </row>
    <row r="441" spans="2:4" ht="12.75">
      <c r="B441" s="7"/>
      <c r="C441" s="7"/>
      <c r="D441" s="7"/>
    </row>
    <row r="442" spans="2:4" ht="12.75">
      <c r="B442" s="7"/>
      <c r="C442" s="7"/>
      <c r="D442" s="7"/>
    </row>
    <row r="443" spans="2:4" ht="12.75">
      <c r="B443" s="7"/>
      <c r="C443" s="7"/>
      <c r="D443" s="7"/>
    </row>
    <row r="444" spans="2:4" ht="12.75">
      <c r="B444" s="7"/>
      <c r="C444" s="7"/>
      <c r="D444" s="7"/>
    </row>
    <row r="445" spans="2:4" ht="12.75">
      <c r="B445" s="7"/>
      <c r="C445" s="7"/>
      <c r="D445" s="7"/>
    </row>
    <row r="446" spans="2:4" ht="12.75">
      <c r="B446" s="7"/>
      <c r="C446" s="7"/>
      <c r="D446" s="7"/>
    </row>
    <row r="447" spans="2:4" ht="12.75">
      <c r="B447" s="7"/>
      <c r="C447" s="7"/>
      <c r="D447" s="7"/>
    </row>
    <row r="448" spans="2:4" ht="12.75">
      <c r="B448" s="7"/>
      <c r="C448" s="7"/>
      <c r="D448" s="7"/>
    </row>
    <row r="449" spans="2:4" ht="12.75">
      <c r="B449" s="7"/>
      <c r="C449" s="7"/>
      <c r="D449" s="7"/>
    </row>
    <row r="450" spans="2:4" ht="12.75">
      <c r="B450" s="7"/>
      <c r="C450" s="7"/>
      <c r="D450" s="7"/>
    </row>
    <row r="451" spans="2:4" ht="12.75">
      <c r="B451" s="7"/>
      <c r="C451" s="7"/>
      <c r="D451" s="7"/>
    </row>
    <row r="452" spans="2:4" ht="12.75">
      <c r="B452" s="7"/>
      <c r="C452" s="7"/>
      <c r="D452" s="7"/>
    </row>
    <row r="453" spans="2:4" ht="12.75">
      <c r="B453" s="7"/>
      <c r="C453" s="7"/>
      <c r="D453" s="7"/>
    </row>
    <row r="454" spans="2:4" ht="12.75">
      <c r="B454" s="7"/>
      <c r="C454" s="7"/>
      <c r="D454" s="7"/>
    </row>
    <row r="455" spans="2:4" ht="12.75">
      <c r="B455" s="7"/>
      <c r="C455" s="7"/>
      <c r="D455" s="7"/>
    </row>
    <row r="456" spans="2:4" ht="12.75">
      <c r="B456" s="7"/>
      <c r="C456" s="7"/>
      <c r="D456" s="7"/>
    </row>
    <row r="457" spans="2:4" ht="12.75">
      <c r="B457" s="7"/>
      <c r="C457" s="7"/>
      <c r="D457" s="7"/>
    </row>
    <row r="458" spans="2:4" ht="12.75">
      <c r="B458" s="7"/>
      <c r="C458" s="7"/>
      <c r="D458" s="7"/>
    </row>
    <row r="459" spans="2:4" ht="12.75">
      <c r="B459" s="7"/>
      <c r="C459" s="7"/>
      <c r="D459" s="7"/>
    </row>
    <row r="460" spans="2:4" ht="12.75">
      <c r="B460" s="7"/>
      <c r="C460" s="7"/>
      <c r="D460" s="7"/>
    </row>
    <row r="461" spans="2:4" ht="12.75">
      <c r="B461" s="7"/>
      <c r="C461" s="7"/>
      <c r="D461" s="7"/>
    </row>
    <row r="462" spans="2:4" ht="12.75">
      <c r="B462" s="7"/>
      <c r="C462" s="7"/>
      <c r="D462" s="7"/>
    </row>
    <row r="463" spans="2:4" ht="12.75">
      <c r="B463" s="7"/>
      <c r="C463" s="7"/>
      <c r="D463" s="7"/>
    </row>
    <row r="464" spans="2:4" ht="12.75">
      <c r="B464" s="7"/>
      <c r="C464" s="7"/>
      <c r="D464" s="7"/>
    </row>
    <row r="465" spans="2:4" ht="12.75">
      <c r="B465" s="7"/>
      <c r="C465" s="7"/>
      <c r="D465" s="7"/>
    </row>
    <row r="466" spans="2:4" ht="12.75">
      <c r="B466" s="7"/>
      <c r="C466" s="7"/>
      <c r="D466" s="7"/>
    </row>
    <row r="467" spans="2:4" ht="12.75">
      <c r="B467" s="7"/>
      <c r="C467" s="7"/>
      <c r="D467" s="7"/>
    </row>
    <row r="468" spans="2:4" ht="12.75">
      <c r="B468" s="7"/>
      <c r="C468" s="7"/>
      <c r="D468" s="7"/>
    </row>
    <row r="469" spans="2:4" ht="12.75">
      <c r="B469" s="7"/>
      <c r="C469" s="7"/>
      <c r="D469" s="7"/>
    </row>
    <row r="470" spans="2:4" ht="12.75">
      <c r="B470" s="7"/>
      <c r="C470" s="7"/>
      <c r="D470" s="7"/>
    </row>
    <row r="471" spans="2:4" ht="12.75">
      <c r="B471" s="7"/>
      <c r="C471" s="7"/>
      <c r="D471" s="7"/>
    </row>
    <row r="472" spans="2:4" ht="12.75">
      <c r="B472" s="7"/>
      <c r="C472" s="7"/>
      <c r="D472" s="7"/>
    </row>
    <row r="473" spans="2:4" ht="12.75">
      <c r="B473" s="7"/>
      <c r="C473" s="7"/>
      <c r="D473" s="7"/>
    </row>
    <row r="474" spans="2:4" ht="12.75">
      <c r="B474" s="7"/>
      <c r="C474" s="7"/>
      <c r="D474" s="7"/>
    </row>
    <row r="475" spans="2:4" ht="12.75">
      <c r="B475" s="7"/>
      <c r="C475" s="7"/>
      <c r="D475" s="7"/>
    </row>
    <row r="476" spans="2:4" ht="12.75">
      <c r="B476" s="7"/>
      <c r="C476" s="7"/>
      <c r="D476" s="7"/>
    </row>
    <row r="477" spans="2:4" ht="12.75">
      <c r="B477" s="7"/>
      <c r="C477" s="7"/>
      <c r="D477" s="7"/>
    </row>
    <row r="478" spans="2:4" ht="12.75">
      <c r="B478" s="7"/>
      <c r="C478" s="7"/>
      <c r="D478" s="7"/>
    </row>
    <row r="479" spans="2:4" ht="12.75">
      <c r="B479" s="7"/>
      <c r="C479" s="7"/>
      <c r="D479" s="7"/>
    </row>
    <row r="480" spans="2:4" ht="12.75">
      <c r="B480" s="7"/>
      <c r="C480" s="7"/>
      <c r="D480" s="7"/>
    </row>
    <row r="481" spans="2:4" ht="12.75">
      <c r="B481" s="7"/>
      <c r="C481" s="7"/>
      <c r="D481" s="7"/>
    </row>
    <row r="482" spans="2:4" ht="12.75">
      <c r="B482" s="7"/>
      <c r="C482" s="7"/>
      <c r="D482" s="7"/>
    </row>
    <row r="483" spans="2:4" ht="12.75">
      <c r="B483" s="7"/>
      <c r="C483" s="7"/>
      <c r="D483" s="7"/>
    </row>
    <row r="484" spans="2:4" ht="12.75">
      <c r="B484" s="7"/>
      <c r="C484" s="7"/>
      <c r="D484" s="7"/>
    </row>
    <row r="485" spans="2:4" ht="12.75">
      <c r="B485" s="7"/>
      <c r="C485" s="7"/>
      <c r="D485" s="7"/>
    </row>
    <row r="486" spans="2:4" ht="12.75">
      <c r="B486" s="7"/>
      <c r="C486" s="7"/>
      <c r="D486" s="7"/>
    </row>
    <row r="487" spans="2:4" ht="12.75">
      <c r="B487" s="7"/>
      <c r="C487" s="7"/>
      <c r="D487" s="7"/>
    </row>
    <row r="488" spans="2:4" ht="12.75">
      <c r="B488" s="7"/>
      <c r="C488" s="7"/>
      <c r="D488" s="7"/>
    </row>
    <row r="489" spans="2:4" ht="12.75">
      <c r="B489" s="7"/>
      <c r="C489" s="7"/>
      <c r="D489" s="7"/>
    </row>
    <row r="490" spans="2:4" ht="12.75">
      <c r="B490" s="7"/>
      <c r="C490" s="7"/>
      <c r="D490" s="7"/>
    </row>
    <row r="491" spans="2:4" ht="12.75">
      <c r="B491" s="7"/>
      <c r="C491" s="7"/>
      <c r="D491" s="7"/>
    </row>
    <row r="492" spans="2:4" ht="12.75">
      <c r="B492" s="7"/>
      <c r="C492" s="7"/>
      <c r="D492" s="7"/>
    </row>
    <row r="493" spans="2:4" ht="12.75">
      <c r="B493" s="7"/>
      <c r="C493" s="7"/>
      <c r="D493" s="7"/>
    </row>
    <row r="494" spans="2:4" ht="12.75">
      <c r="B494" s="7"/>
      <c r="C494" s="7"/>
      <c r="D494" s="7"/>
    </row>
    <row r="495" spans="2:4" ht="12.75">
      <c r="B495" s="7"/>
      <c r="C495" s="7"/>
      <c r="D495" s="7"/>
    </row>
    <row r="496" spans="2:4" ht="12.75">
      <c r="B496" s="7"/>
      <c r="C496" s="7"/>
      <c r="D496" s="7"/>
    </row>
    <row r="497" spans="2:4" ht="12.75">
      <c r="B497" s="7"/>
      <c r="C497" s="7"/>
      <c r="D497" s="7"/>
    </row>
    <row r="498" spans="2:4" ht="12.75">
      <c r="B498" s="7"/>
      <c r="C498" s="7"/>
      <c r="D498" s="7"/>
    </row>
    <row r="499" spans="2:4" ht="12.75">
      <c r="B499" s="7"/>
      <c r="C499" s="7"/>
      <c r="D499" s="7"/>
    </row>
    <row r="500" spans="2:4" ht="12.75">
      <c r="B500" s="7"/>
      <c r="C500" s="7"/>
      <c r="D500" s="7"/>
    </row>
    <row r="501" spans="2:4" ht="12.75">
      <c r="B501" s="7"/>
      <c r="C501" s="7"/>
      <c r="D501" s="7"/>
    </row>
    <row r="502" spans="2:4" ht="12.75">
      <c r="B502" s="7"/>
      <c r="C502" s="7"/>
      <c r="D502" s="7"/>
    </row>
    <row r="503" spans="2:4" ht="12.75">
      <c r="B503" s="7"/>
      <c r="C503" s="7"/>
      <c r="D503" s="7"/>
    </row>
    <row r="504" spans="2:4" ht="12.75">
      <c r="B504" s="7"/>
      <c r="C504" s="7"/>
      <c r="D504" s="7"/>
    </row>
    <row r="505" spans="2:4" ht="12.75">
      <c r="B505" s="7"/>
      <c r="C505" s="7"/>
      <c r="D505" s="7"/>
    </row>
    <row r="506" spans="2:4" ht="12.75">
      <c r="B506" s="7"/>
      <c r="C506" s="7"/>
      <c r="D506" s="7"/>
    </row>
    <row r="507" spans="2:4" ht="12.75">
      <c r="B507" s="7"/>
      <c r="C507" s="7"/>
      <c r="D507" s="7"/>
    </row>
    <row r="508" spans="2:4" ht="12.75">
      <c r="B508" s="7"/>
      <c r="C508" s="7"/>
      <c r="D508" s="7"/>
    </row>
    <row r="509" spans="2:4" ht="12.75">
      <c r="B509" s="7"/>
      <c r="C509" s="7"/>
      <c r="D509" s="7"/>
    </row>
    <row r="510" spans="2:4" ht="12.75">
      <c r="B510" s="7"/>
      <c r="C510" s="7"/>
      <c r="D510" s="7"/>
    </row>
    <row r="511" spans="2:4" ht="12.75">
      <c r="B511" s="7"/>
      <c r="C511" s="7"/>
      <c r="D511" s="7"/>
    </row>
    <row r="512" spans="2:4" ht="12.75">
      <c r="B512" s="7"/>
      <c r="C512" s="7"/>
      <c r="D512" s="7"/>
    </row>
    <row r="513" spans="2:4" ht="12.75">
      <c r="B513" s="7"/>
      <c r="C513" s="7"/>
      <c r="D513" s="7"/>
    </row>
    <row r="514" spans="2:4" ht="12.75">
      <c r="B514" s="7"/>
      <c r="C514" s="7"/>
      <c r="D514" s="7"/>
    </row>
    <row r="515" spans="2:4" ht="12.75">
      <c r="B515" s="7"/>
      <c r="C515" s="7"/>
      <c r="D515" s="7"/>
    </row>
    <row r="516" spans="2:4" ht="12.75">
      <c r="B516" s="7"/>
      <c r="C516" s="7"/>
      <c r="D516" s="7"/>
    </row>
    <row r="517" spans="2:4" ht="12.75">
      <c r="B517" s="7"/>
      <c r="C517" s="7"/>
      <c r="D517" s="7"/>
    </row>
    <row r="518" spans="2:4" ht="12.75">
      <c r="B518" s="7"/>
      <c r="C518" s="7"/>
      <c r="D518" s="7"/>
    </row>
    <row r="519" spans="2:4" ht="12.75">
      <c r="B519" s="7"/>
      <c r="C519" s="7"/>
      <c r="D519" s="7"/>
    </row>
    <row r="520" spans="2:4" ht="12.75">
      <c r="B520" s="7"/>
      <c r="C520" s="7"/>
      <c r="D520" s="7"/>
    </row>
    <row r="521" spans="2:4" ht="12.75">
      <c r="B521" s="7"/>
      <c r="C521" s="7"/>
      <c r="D521" s="7"/>
    </row>
    <row r="522" spans="2:4" ht="12.75">
      <c r="B522" s="7"/>
      <c r="C522" s="7"/>
      <c r="D522" s="7"/>
    </row>
    <row r="523" spans="2:4" ht="12.75">
      <c r="B523" s="7"/>
      <c r="C523" s="7"/>
      <c r="D523" s="7"/>
    </row>
    <row r="524" spans="2:4" ht="12.75">
      <c r="B524" s="7"/>
      <c r="C524" s="7"/>
      <c r="D524" s="7"/>
    </row>
    <row r="525" spans="2:4" ht="12.75">
      <c r="B525" s="7"/>
      <c r="C525" s="7"/>
      <c r="D525" s="7"/>
    </row>
    <row r="526" spans="2:4" ht="12.75">
      <c r="B526" s="7"/>
      <c r="C526" s="7"/>
      <c r="D526" s="7"/>
    </row>
    <row r="527" spans="2:4" ht="12.75">
      <c r="B527" s="7"/>
      <c r="C527" s="7"/>
      <c r="D527" s="7"/>
    </row>
    <row r="528" spans="2:4" ht="12.75">
      <c r="B528" s="7"/>
      <c r="C528" s="7"/>
      <c r="D528" s="7"/>
    </row>
    <row r="529" spans="2:4" ht="12.75">
      <c r="B529" s="7"/>
      <c r="C529" s="7"/>
      <c r="D529" s="7"/>
    </row>
    <row r="530" spans="2:4" ht="12.75">
      <c r="B530" s="7"/>
      <c r="C530" s="7"/>
      <c r="D530" s="7"/>
    </row>
    <row r="531" spans="2:4" ht="12.75">
      <c r="B531" s="7"/>
      <c r="C531" s="7"/>
      <c r="D531" s="7"/>
    </row>
    <row r="532" spans="2:4" ht="12.75">
      <c r="B532" s="7"/>
      <c r="C532" s="7"/>
      <c r="D532" s="7"/>
    </row>
    <row r="533" spans="2:4" ht="12.75">
      <c r="B533" s="7"/>
      <c r="C533" s="7"/>
      <c r="D533" s="7"/>
    </row>
    <row r="534" spans="2:4" ht="12.75">
      <c r="B534" s="7"/>
      <c r="C534" s="7"/>
      <c r="D534" s="7"/>
    </row>
    <row r="535" spans="2:4" ht="12.75">
      <c r="B535" s="7"/>
      <c r="C535" s="7"/>
      <c r="D535" s="7"/>
    </row>
    <row r="536" spans="2:4" ht="12.75">
      <c r="B536" s="7"/>
      <c r="C536" s="7"/>
      <c r="D536" s="7"/>
    </row>
    <row r="537" spans="2:4" ht="12.75">
      <c r="B537" s="7"/>
      <c r="C537" s="7"/>
      <c r="D537" s="7"/>
    </row>
    <row r="538" spans="2:4" ht="12.75">
      <c r="B538" s="7"/>
      <c r="C538" s="7"/>
      <c r="D538" s="7"/>
    </row>
    <row r="539" spans="2:4" ht="12.75">
      <c r="B539" s="7"/>
      <c r="C539" s="7"/>
      <c r="D539" s="7"/>
    </row>
    <row r="540" spans="2:4" ht="12.75">
      <c r="B540" s="7"/>
      <c r="C540" s="7"/>
      <c r="D540" s="7"/>
    </row>
    <row r="541" spans="2:4" ht="12.75">
      <c r="B541" s="7"/>
      <c r="C541" s="7"/>
      <c r="D541" s="7"/>
    </row>
    <row r="542" spans="2:4" ht="12.75">
      <c r="B542" s="7"/>
      <c r="C542" s="7"/>
      <c r="D542" s="7"/>
    </row>
    <row r="543" spans="2:4" ht="12.75">
      <c r="B543" s="7"/>
      <c r="C543" s="7"/>
      <c r="D543" s="7"/>
    </row>
    <row r="544" spans="2:4" ht="12.75">
      <c r="B544" s="7"/>
      <c r="C544" s="7"/>
      <c r="D544" s="7"/>
    </row>
    <row r="545" spans="2:4" ht="12.75">
      <c r="B545" s="7"/>
      <c r="C545" s="7"/>
      <c r="D545" s="7"/>
    </row>
    <row r="546" spans="2:4" ht="12.75">
      <c r="B546" s="7"/>
      <c r="C546" s="7"/>
      <c r="D546" s="7"/>
    </row>
    <row r="547" spans="2:4" ht="12.75">
      <c r="B547" s="7"/>
      <c r="C547" s="7"/>
      <c r="D547" s="7"/>
    </row>
    <row r="548" spans="2:4" ht="12.75">
      <c r="B548" s="7"/>
      <c r="C548" s="7"/>
      <c r="D548" s="7"/>
    </row>
    <row r="549" spans="2:4" ht="12.75">
      <c r="B549" s="7"/>
      <c r="C549" s="7"/>
      <c r="D549" s="7"/>
    </row>
    <row r="550" spans="2:4" ht="12.75">
      <c r="B550" s="7"/>
      <c r="C550" s="7"/>
      <c r="D550" s="7"/>
    </row>
    <row r="551" spans="2:4" ht="12.75">
      <c r="B551" s="7"/>
      <c r="C551" s="7"/>
      <c r="D551" s="7"/>
    </row>
    <row r="552" spans="2:4" ht="12.75">
      <c r="B552" s="7"/>
      <c r="C552" s="7"/>
      <c r="D552" s="7"/>
    </row>
    <row r="553" spans="2:4" ht="12.75">
      <c r="B553" s="7"/>
      <c r="C553" s="7"/>
      <c r="D553" s="7"/>
    </row>
    <row r="554" spans="2:4" ht="12.75">
      <c r="B554" s="7"/>
      <c r="C554" s="7"/>
      <c r="D554" s="7"/>
    </row>
    <row r="555" spans="2:4" ht="12.75">
      <c r="B555" s="7"/>
      <c r="C555" s="7"/>
      <c r="D555" s="7"/>
    </row>
    <row r="556" spans="2:4" ht="12.75">
      <c r="B556" s="7"/>
      <c r="C556" s="7"/>
      <c r="D556" s="7"/>
    </row>
    <row r="557" spans="2:4" ht="12.75">
      <c r="B557" s="7"/>
      <c r="C557" s="7"/>
      <c r="D557" s="7"/>
    </row>
    <row r="558" spans="2:4" ht="12.75">
      <c r="B558" s="7"/>
      <c r="C558" s="7"/>
      <c r="D558" s="7"/>
    </row>
    <row r="559" spans="2:4" ht="12.75">
      <c r="B559" s="7"/>
      <c r="C559" s="7"/>
      <c r="D559" s="7"/>
    </row>
    <row r="560" spans="2:4" ht="12.75">
      <c r="B560" s="7"/>
      <c r="C560" s="7"/>
      <c r="D560" s="7"/>
    </row>
    <row r="561" spans="2:4" ht="12.75">
      <c r="B561" s="7"/>
      <c r="C561" s="7"/>
      <c r="D561" s="7"/>
    </row>
    <row r="562" spans="2:4" ht="12.75">
      <c r="B562" s="7"/>
      <c r="C562" s="7"/>
      <c r="D562" s="7"/>
    </row>
    <row r="563" spans="2:4" ht="12.75">
      <c r="B563" s="7"/>
      <c r="C563" s="7"/>
      <c r="D563" s="7"/>
    </row>
    <row r="564" spans="2:4" ht="12.75">
      <c r="B564" s="7"/>
      <c r="C564" s="7"/>
      <c r="D564" s="7"/>
    </row>
    <row r="565" spans="2:4" ht="12.75">
      <c r="B565" s="7"/>
      <c r="C565" s="7"/>
      <c r="D565" s="7"/>
    </row>
    <row r="566" spans="2:4" ht="12.75">
      <c r="B566" s="7"/>
      <c r="C566" s="7"/>
      <c r="D566" s="7"/>
    </row>
    <row r="567" spans="2:4" ht="12.75">
      <c r="B567" s="7"/>
      <c r="C567" s="7"/>
      <c r="D567" s="7"/>
    </row>
    <row r="568" spans="2:4" ht="12.75">
      <c r="B568" s="7"/>
      <c r="C568" s="7"/>
      <c r="D568" s="7"/>
    </row>
    <row r="569" spans="2:4" ht="12.75">
      <c r="B569" s="7"/>
      <c r="C569" s="7"/>
      <c r="D569" s="7"/>
    </row>
    <row r="570" spans="2:4" ht="12.75">
      <c r="B570" s="7"/>
      <c r="C570" s="7"/>
      <c r="D570" s="7"/>
    </row>
    <row r="571" spans="2:4" ht="12.75">
      <c r="B571" s="7"/>
      <c r="C571" s="7"/>
      <c r="D571" s="7"/>
    </row>
    <row r="572" spans="2:4" ht="12.75">
      <c r="B572" s="7"/>
      <c r="C572" s="7"/>
      <c r="D572" s="7"/>
    </row>
    <row r="573" spans="2:4" ht="12.75">
      <c r="B573" s="7"/>
      <c r="C573" s="7"/>
      <c r="D573" s="7"/>
    </row>
    <row r="574" spans="2:4" ht="12.75">
      <c r="B574" s="7"/>
      <c r="C574" s="7"/>
      <c r="D574" s="7"/>
    </row>
    <row r="575" spans="2:4" ht="12.75">
      <c r="B575" s="7"/>
      <c r="C575" s="7"/>
      <c r="D575" s="7"/>
    </row>
    <row r="576" spans="2:4" ht="12.75">
      <c r="B576" s="7"/>
      <c r="C576" s="7"/>
      <c r="D576" s="7"/>
    </row>
    <row r="577" spans="2:4" ht="12.75">
      <c r="B577" s="7"/>
      <c r="C577" s="7"/>
      <c r="D577" s="7"/>
    </row>
    <row r="578" spans="2:4" ht="12.75">
      <c r="B578" s="7"/>
      <c r="C578" s="7"/>
      <c r="D578" s="7"/>
    </row>
    <row r="579" spans="2:4" ht="12.75">
      <c r="B579" s="7"/>
      <c r="C579" s="7"/>
      <c r="D579" s="7"/>
    </row>
    <row r="580" spans="2:4" ht="12.75">
      <c r="B580" s="7"/>
      <c r="C580" s="7"/>
      <c r="D580" s="7"/>
    </row>
    <row r="581" spans="2:4" ht="12.75">
      <c r="B581" s="7"/>
      <c r="C581" s="7"/>
      <c r="D581" s="7"/>
    </row>
    <row r="582" spans="2:4" ht="12.75">
      <c r="B582" s="7"/>
      <c r="C582" s="7"/>
      <c r="D582" s="7"/>
    </row>
    <row r="583" spans="2:4" ht="12.75">
      <c r="B583" s="7"/>
      <c r="C583" s="7"/>
      <c r="D583" s="7"/>
    </row>
    <row r="584" spans="2:4" ht="12.75">
      <c r="B584" s="7"/>
      <c r="C584" s="7"/>
      <c r="D584" s="7"/>
    </row>
    <row r="585" spans="2:4" ht="12.75">
      <c r="B585" s="7"/>
      <c r="C585" s="7"/>
      <c r="D585" s="7"/>
    </row>
    <row r="586" spans="2:4" ht="12.75">
      <c r="B586" s="7"/>
      <c r="C586" s="7"/>
      <c r="D586" s="7"/>
    </row>
    <row r="587" spans="2:4" ht="12.75">
      <c r="B587" s="7"/>
      <c r="C587" s="7"/>
      <c r="D587" s="7"/>
    </row>
    <row r="588" spans="2:4" ht="12.75">
      <c r="B588" s="7"/>
      <c r="C588" s="7"/>
      <c r="D588" s="7"/>
    </row>
    <row r="589" spans="2:4" ht="12.75">
      <c r="B589" s="7"/>
      <c r="C589" s="7"/>
      <c r="D589" s="7"/>
    </row>
    <row r="590" spans="2:4" ht="12.75">
      <c r="B590" s="7"/>
      <c r="C590" s="7"/>
      <c r="D590" s="7"/>
    </row>
    <row r="591" spans="2:4" ht="12.75">
      <c r="B591" s="7"/>
      <c r="C591" s="7"/>
      <c r="D591" s="7"/>
    </row>
    <row r="592" spans="2:4" ht="12.75">
      <c r="B592" s="7"/>
      <c r="C592" s="7"/>
      <c r="D592" s="7"/>
    </row>
    <row r="593" spans="2:4" ht="12.75">
      <c r="B593" s="7"/>
      <c r="C593" s="7"/>
      <c r="D593" s="7"/>
    </row>
    <row r="594" spans="2:4" ht="12.75">
      <c r="B594" s="7"/>
      <c r="C594" s="7"/>
      <c r="D594" s="7"/>
    </row>
    <row r="595" spans="2:4" ht="12.75">
      <c r="B595" s="7"/>
      <c r="C595" s="7"/>
      <c r="D595" s="7"/>
    </row>
    <row r="596" spans="2:4" ht="12.75">
      <c r="B596" s="7"/>
      <c r="C596" s="7"/>
      <c r="D596" s="7"/>
    </row>
    <row r="597" spans="2:4" ht="12.75">
      <c r="B597" s="7"/>
      <c r="C597" s="7"/>
      <c r="D597" s="7"/>
    </row>
    <row r="598" spans="2:4" ht="12.75">
      <c r="B598" s="7"/>
      <c r="C598" s="7"/>
      <c r="D598" s="7"/>
    </row>
    <row r="599" spans="2:4" ht="12.75">
      <c r="B599" s="7"/>
      <c r="C599" s="7"/>
      <c r="D599" s="7"/>
    </row>
    <row r="600" spans="2:4" ht="12.75">
      <c r="B600" s="7"/>
      <c r="C600" s="7"/>
      <c r="D600" s="7"/>
    </row>
    <row r="601" spans="2:4" ht="12.75">
      <c r="B601" s="7"/>
      <c r="C601" s="7"/>
      <c r="D601" s="7"/>
    </row>
    <row r="602" spans="2:4" ht="12.75">
      <c r="B602" s="7"/>
      <c r="C602" s="7"/>
      <c r="D602" s="7"/>
    </row>
    <row r="603" spans="2:4" ht="12.75">
      <c r="B603" s="7"/>
      <c r="C603" s="7"/>
      <c r="D603" s="7"/>
    </row>
    <row r="604" spans="2:4" ht="12.75">
      <c r="B604" s="7"/>
      <c r="C604" s="7"/>
      <c r="D604" s="7"/>
    </row>
    <row r="605" spans="2:4" ht="12.75">
      <c r="B605" s="7"/>
      <c r="C605" s="7"/>
      <c r="D605" s="7"/>
    </row>
    <row r="606" spans="2:4" ht="12.75">
      <c r="B606" s="7"/>
      <c r="C606" s="7"/>
      <c r="D606" s="7"/>
    </row>
    <row r="607" spans="2:4" ht="12.75">
      <c r="B607" s="7"/>
      <c r="C607" s="7"/>
      <c r="D607" s="7"/>
    </row>
    <row r="608" spans="2:4" ht="12.75">
      <c r="B608" s="7"/>
      <c r="C608" s="7"/>
      <c r="D608" s="7"/>
    </row>
    <row r="609" spans="2:4" ht="12.75">
      <c r="B609" s="7"/>
      <c r="C609" s="7"/>
      <c r="D609" s="7"/>
    </row>
    <row r="610" spans="2:4" ht="12.75">
      <c r="B610" s="7"/>
      <c r="C610" s="7"/>
      <c r="D610" s="7"/>
    </row>
    <row r="611" spans="2:4" ht="12.75">
      <c r="B611" s="7"/>
      <c r="C611" s="7"/>
      <c r="D611" s="7"/>
    </row>
    <row r="612" spans="2:4" ht="12.75">
      <c r="B612" s="7"/>
      <c r="C612" s="7"/>
      <c r="D612" s="7"/>
    </row>
    <row r="613" spans="2:4" ht="12.75">
      <c r="B613" s="7"/>
      <c r="C613" s="7"/>
      <c r="D613" s="7"/>
    </row>
    <row r="614" spans="2:4" ht="12.75">
      <c r="B614" s="7"/>
      <c r="C614" s="7"/>
      <c r="D614" s="7"/>
    </row>
    <row r="615" spans="2:4" ht="12.75">
      <c r="B615" s="7"/>
      <c r="C615" s="7"/>
      <c r="D615" s="7"/>
    </row>
    <row r="616" spans="2:4" ht="12.75">
      <c r="B616" s="7"/>
      <c r="C616" s="7"/>
      <c r="D616" s="7"/>
    </row>
    <row r="617" spans="2:4" ht="12.75">
      <c r="B617" s="7"/>
      <c r="C617" s="7"/>
      <c r="D617" s="7"/>
    </row>
    <row r="618" spans="2:4" ht="12.75">
      <c r="B618" s="7"/>
      <c r="C618" s="7"/>
      <c r="D618" s="7"/>
    </row>
    <row r="619" spans="2:4" ht="12.75">
      <c r="B619" s="7"/>
      <c r="C619" s="7"/>
      <c r="D619" s="7"/>
    </row>
    <row r="620" spans="2:4" ht="12.75">
      <c r="B620" s="7"/>
      <c r="C620" s="7"/>
      <c r="D620" s="7"/>
    </row>
    <row r="621" spans="2:4" ht="12.75">
      <c r="B621" s="7"/>
      <c r="C621" s="7"/>
      <c r="D621" s="7"/>
    </row>
    <row r="622" spans="2:4" ht="12.75">
      <c r="B622" s="7"/>
      <c r="C622" s="7"/>
      <c r="D622" s="7"/>
    </row>
    <row r="623" spans="2:4" ht="12.75">
      <c r="B623" s="7"/>
      <c r="C623" s="7"/>
      <c r="D623" s="7"/>
    </row>
    <row r="624" spans="2:4" ht="12.75">
      <c r="B624" s="7"/>
      <c r="C624" s="7"/>
      <c r="D624" s="7"/>
    </row>
    <row r="625" spans="2:4" ht="12.75">
      <c r="B625" s="7"/>
      <c r="C625" s="7"/>
      <c r="D625" s="7"/>
    </row>
    <row r="626" spans="2:4" ht="12.75">
      <c r="B626" s="7"/>
      <c r="C626" s="7"/>
      <c r="D626" s="7"/>
    </row>
    <row r="627" spans="2:4" ht="12.75">
      <c r="B627" s="7"/>
      <c r="C627" s="7"/>
      <c r="D627" s="7"/>
    </row>
    <row r="628" spans="2:4" ht="12.75">
      <c r="B628" s="7"/>
      <c r="C628" s="7"/>
      <c r="D628" s="7"/>
    </row>
    <row r="629" spans="2:4" ht="12.75">
      <c r="B629" s="7"/>
      <c r="C629" s="7"/>
      <c r="D629" s="7"/>
    </row>
    <row r="630" spans="2:4" ht="12.75">
      <c r="B630" s="7"/>
      <c r="C630" s="7"/>
      <c r="D630" s="7"/>
    </row>
    <row r="631" spans="2:4" ht="12.75">
      <c r="B631" s="7"/>
      <c r="C631" s="7"/>
      <c r="D631" s="7"/>
    </row>
    <row r="632" spans="2:4" ht="12.75">
      <c r="B632" s="7"/>
      <c r="C632" s="7"/>
      <c r="D632" s="7"/>
    </row>
    <row r="633" spans="2:4" ht="12.75">
      <c r="B633" s="7"/>
      <c r="C633" s="7"/>
      <c r="D633" s="7"/>
    </row>
    <row r="634" spans="2:4" ht="12.75">
      <c r="B634" s="7"/>
      <c r="C634" s="7"/>
      <c r="D634" s="7"/>
    </row>
    <row r="635" spans="2:4" ht="12.75">
      <c r="B635" s="7"/>
      <c r="C635" s="7"/>
      <c r="D635" s="7"/>
    </row>
    <row r="636" spans="2:4" ht="12.75">
      <c r="B636" s="7"/>
      <c r="C636" s="7"/>
      <c r="D636" s="7"/>
    </row>
    <row r="637" spans="2:4" ht="12.75">
      <c r="B637" s="7"/>
      <c r="C637" s="7"/>
      <c r="D637" s="7"/>
    </row>
    <row r="638" spans="2:4" ht="12.75">
      <c r="B638" s="7"/>
      <c r="C638" s="7"/>
      <c r="D638" s="7"/>
    </row>
    <row r="639" spans="2:4" ht="12.75">
      <c r="B639" s="7"/>
      <c r="C639" s="7"/>
      <c r="D639" s="7"/>
    </row>
    <row r="640" spans="2:4" ht="12.75">
      <c r="B640" s="7"/>
      <c r="C640" s="7"/>
      <c r="D640" s="7"/>
    </row>
    <row r="641" spans="2:4" ht="12.75">
      <c r="B641" s="7"/>
      <c r="C641" s="7"/>
      <c r="D641" s="7"/>
    </row>
    <row r="642" spans="2:4" ht="12.75">
      <c r="B642" s="7"/>
      <c r="C642" s="7"/>
      <c r="D642" s="7"/>
    </row>
    <row r="643" spans="2:4" ht="12.75">
      <c r="B643" s="7"/>
      <c r="C643" s="7"/>
      <c r="D643" s="7"/>
    </row>
    <row r="644" spans="2:4" ht="12.75">
      <c r="B644" s="7"/>
      <c r="C644" s="7"/>
      <c r="D644" s="7"/>
    </row>
    <row r="645" spans="2:4" ht="12.75">
      <c r="B645" s="7"/>
      <c r="C645" s="7"/>
      <c r="D645" s="7"/>
    </row>
    <row r="646" spans="2:4" ht="12.75">
      <c r="B646" s="7"/>
      <c r="C646" s="7"/>
      <c r="D646" s="7"/>
    </row>
    <row r="647" spans="2:4" ht="12.75">
      <c r="B647" s="7"/>
      <c r="C647" s="7"/>
      <c r="D647" s="7"/>
    </row>
    <row r="648" spans="2:4" ht="12.75">
      <c r="B648" s="7"/>
      <c r="C648" s="7"/>
      <c r="D648" s="7"/>
    </row>
    <row r="649" spans="2:4" ht="12.75">
      <c r="B649" s="7"/>
      <c r="C649" s="7"/>
      <c r="D649" s="7"/>
    </row>
    <row r="650" spans="2:4" ht="12.75">
      <c r="B650" s="7"/>
      <c r="C650" s="7"/>
      <c r="D650" s="7"/>
    </row>
    <row r="651" spans="2:4" ht="12.75">
      <c r="B651" s="7"/>
      <c r="C651" s="7"/>
      <c r="D651" s="7"/>
    </row>
    <row r="652" spans="2:4" ht="12.75">
      <c r="B652" s="7"/>
      <c r="C652" s="7"/>
      <c r="D652" s="7"/>
    </row>
    <row r="653" spans="2:4" ht="12.75">
      <c r="B653" s="7"/>
      <c r="C653" s="7"/>
      <c r="D653" s="7"/>
    </row>
    <row r="654" spans="2:4" ht="12.75">
      <c r="B654" s="7"/>
      <c r="C654" s="7"/>
      <c r="D654" s="7"/>
    </row>
    <row r="655" spans="2:4" ht="12.75">
      <c r="B655" s="7"/>
      <c r="C655" s="7"/>
      <c r="D655" s="7"/>
    </row>
    <row r="656" spans="2:4" ht="12.75">
      <c r="B656" s="7"/>
      <c r="C656" s="7"/>
      <c r="D656" s="7"/>
    </row>
    <row r="657" spans="2:4" ht="12.75">
      <c r="B657" s="7"/>
      <c r="C657" s="7"/>
      <c r="D657" s="7"/>
    </row>
    <row r="658" spans="2:4" ht="12.75">
      <c r="B658" s="7"/>
      <c r="C658" s="7"/>
      <c r="D658" s="7"/>
    </row>
    <row r="659" spans="2:4" ht="12.75">
      <c r="B659" s="7"/>
      <c r="C659" s="7"/>
      <c r="D659" s="7"/>
    </row>
    <row r="660" spans="2:4" ht="12.75">
      <c r="B660" s="7"/>
      <c r="C660" s="7"/>
      <c r="D660" s="7"/>
    </row>
    <row r="661" spans="2:4" ht="12.75">
      <c r="B661" s="7"/>
      <c r="C661" s="7"/>
      <c r="D661" s="7"/>
    </row>
    <row r="662" spans="2:4" ht="12.75">
      <c r="B662" s="7"/>
      <c r="C662" s="7"/>
      <c r="D662" s="7"/>
    </row>
    <row r="663" spans="2:4" ht="12.75">
      <c r="B663" s="7"/>
      <c r="C663" s="7"/>
      <c r="D663" s="7"/>
    </row>
    <row r="664" spans="2:4" ht="12.75">
      <c r="B664" s="7"/>
      <c r="C664" s="7"/>
      <c r="D664" s="7"/>
    </row>
    <row r="665" spans="2:4" ht="12.75">
      <c r="B665" s="7"/>
      <c r="C665" s="7"/>
      <c r="D665" s="7"/>
    </row>
    <row r="666" spans="2:4" ht="12.75">
      <c r="B666" s="7"/>
      <c r="C666" s="7"/>
      <c r="D666" s="7"/>
    </row>
    <row r="667" spans="2:4" ht="12.75">
      <c r="B667" s="7"/>
      <c r="C667" s="7"/>
      <c r="D667" s="7"/>
    </row>
    <row r="668" spans="2:4" ht="12.75">
      <c r="B668" s="7"/>
      <c r="C668" s="7"/>
      <c r="D668" s="7"/>
    </row>
    <row r="669" spans="2:4" ht="12.75">
      <c r="B669" s="7"/>
      <c r="C669" s="7"/>
      <c r="D669" s="7"/>
    </row>
    <row r="670" spans="2:4" ht="12.75">
      <c r="B670" s="7"/>
      <c r="C670" s="7"/>
      <c r="D670" s="7"/>
    </row>
    <row r="671" spans="2:4" ht="12.75">
      <c r="B671" s="7"/>
      <c r="C671" s="7"/>
      <c r="D671" s="7"/>
    </row>
    <row r="672" spans="2:4" ht="12.75">
      <c r="B672" s="7"/>
      <c r="C672" s="7"/>
      <c r="D672" s="7"/>
    </row>
    <row r="673" spans="2:4" ht="12.75">
      <c r="B673" s="7"/>
      <c r="C673" s="7"/>
      <c r="D673" s="7"/>
    </row>
    <row r="674" spans="2:4" ht="12.75">
      <c r="B674" s="7"/>
      <c r="C674" s="7"/>
      <c r="D674" s="7"/>
    </row>
    <row r="675" spans="2:4" ht="12.75">
      <c r="B675" s="7"/>
      <c r="C675" s="7"/>
      <c r="D675" s="7"/>
    </row>
    <row r="676" spans="2:4" ht="12.75">
      <c r="B676" s="7"/>
      <c r="C676" s="7"/>
      <c r="D676" s="7"/>
    </row>
    <row r="677" spans="2:4" ht="12.75">
      <c r="B677" s="7"/>
      <c r="C677" s="7"/>
      <c r="D677" s="7"/>
    </row>
    <row r="678" spans="2:4" ht="12.75">
      <c r="B678" s="7"/>
      <c r="C678" s="7"/>
      <c r="D678" s="7"/>
    </row>
    <row r="679" spans="2:4" ht="12.75">
      <c r="B679" s="7"/>
      <c r="C679" s="7"/>
      <c r="D679" s="7"/>
    </row>
    <row r="680" spans="2:4" ht="12.75">
      <c r="B680" s="7"/>
      <c r="C680" s="7"/>
      <c r="D680" s="7"/>
    </row>
    <row r="681" spans="2:4" ht="12.75">
      <c r="B681" s="7"/>
      <c r="C681" s="7"/>
      <c r="D681" s="7"/>
    </row>
    <row r="682" spans="2:4" ht="12.75">
      <c r="B682" s="7"/>
      <c r="C682" s="7"/>
      <c r="D682" s="7"/>
    </row>
    <row r="683" spans="2:4" ht="12.75">
      <c r="B683" s="7"/>
      <c r="C683" s="7"/>
      <c r="D683" s="7"/>
    </row>
    <row r="684" spans="2:4" ht="12.75">
      <c r="B684" s="7"/>
      <c r="C684" s="7"/>
      <c r="D684" s="7"/>
    </row>
    <row r="685" spans="2:4" ht="12.75">
      <c r="B685" s="7"/>
      <c r="C685" s="7"/>
      <c r="D685" s="7"/>
    </row>
    <row r="686" spans="2:4" ht="12.75">
      <c r="B686" s="7"/>
      <c r="C686" s="7"/>
      <c r="D686" s="7"/>
    </row>
    <row r="687" spans="2:4" ht="12.75">
      <c r="B687" s="7"/>
      <c r="C687" s="7"/>
      <c r="D687" s="7"/>
    </row>
    <row r="688" spans="2:4" ht="12.75">
      <c r="B688" s="7"/>
      <c r="C688" s="7"/>
      <c r="D688" s="7"/>
    </row>
    <row r="689" spans="2:4" ht="12.75">
      <c r="B689" s="7"/>
      <c r="C689" s="7"/>
      <c r="D689" s="7"/>
    </row>
    <row r="690" spans="2:4" ht="12.75">
      <c r="B690" s="7"/>
      <c r="C690" s="7"/>
      <c r="D690" s="7"/>
    </row>
    <row r="691" spans="2:4" ht="12.75">
      <c r="B691" s="7"/>
      <c r="C691" s="7"/>
      <c r="D691" s="7"/>
    </row>
    <row r="692" spans="2:4" ht="12.75">
      <c r="B692" s="7"/>
      <c r="C692" s="7"/>
      <c r="D692" s="7"/>
    </row>
    <row r="693" spans="2:4" ht="12.75">
      <c r="B693" s="7"/>
      <c r="C693" s="7"/>
      <c r="D693" s="7"/>
    </row>
    <row r="694" spans="2:4" ht="12.75">
      <c r="B694" s="7"/>
      <c r="C694" s="7"/>
      <c r="D694" s="7"/>
    </row>
    <row r="695" spans="2:4" ht="12.75">
      <c r="B695" s="7"/>
      <c r="C695" s="7"/>
      <c r="D695" s="7"/>
    </row>
    <row r="696" spans="2:4" ht="12.75">
      <c r="B696" s="7"/>
      <c r="C696" s="7"/>
      <c r="D696" s="7"/>
    </row>
    <row r="697" spans="2:4" ht="12.75">
      <c r="B697" s="7"/>
      <c r="C697" s="7"/>
      <c r="D697" s="7"/>
    </row>
    <row r="698" spans="2:4" ht="12.75">
      <c r="B698" s="7"/>
      <c r="C698" s="7"/>
      <c r="D698" s="7"/>
    </row>
    <row r="699" spans="2:4" ht="12.75">
      <c r="B699" s="7"/>
      <c r="C699" s="7"/>
      <c r="D699" s="7"/>
    </row>
    <row r="700" spans="2:4" ht="12.75">
      <c r="B700" s="7"/>
      <c r="C700" s="7"/>
      <c r="D700" s="7"/>
    </row>
    <row r="701" spans="2:4" ht="12.75">
      <c r="B701" s="7"/>
      <c r="C701" s="7"/>
      <c r="D701" s="7"/>
    </row>
    <row r="702" spans="2:4" ht="12.75">
      <c r="B702" s="7"/>
      <c r="C702" s="7"/>
      <c r="D702" s="7"/>
    </row>
    <row r="703" spans="2:4" ht="12.75">
      <c r="B703" s="7"/>
      <c r="C703" s="7"/>
      <c r="D703" s="7"/>
    </row>
    <row r="704" spans="2:4" ht="12.75">
      <c r="B704" s="7"/>
      <c r="C704" s="7"/>
      <c r="D704" s="7"/>
    </row>
    <row r="705" spans="2:4" ht="12.75">
      <c r="B705" s="7"/>
      <c r="C705" s="7"/>
      <c r="D705" s="7"/>
    </row>
    <row r="706" spans="2:4" ht="12.75">
      <c r="B706" s="7"/>
      <c r="C706" s="7"/>
      <c r="D706" s="7"/>
    </row>
    <row r="707" spans="2:4" ht="12.75">
      <c r="B707" s="7"/>
      <c r="C707" s="7"/>
      <c r="D707" s="7"/>
    </row>
    <row r="708" spans="2:4" ht="12.75">
      <c r="B708" s="7"/>
      <c r="C708" s="7"/>
      <c r="D708" s="7"/>
    </row>
    <row r="709" spans="2:4" ht="12.75">
      <c r="B709" s="7"/>
      <c r="C709" s="7"/>
      <c r="D709" s="7"/>
    </row>
    <row r="710" spans="2:4" ht="12.75">
      <c r="B710" s="7"/>
      <c r="C710" s="7"/>
      <c r="D710" s="7"/>
    </row>
    <row r="711" spans="2:4" ht="12.75">
      <c r="B711" s="7"/>
      <c r="C711" s="7"/>
      <c r="D711" s="7"/>
    </row>
    <row r="712" spans="2:4" ht="12.75">
      <c r="B712" s="7"/>
      <c r="C712" s="7"/>
      <c r="D712" s="7"/>
    </row>
    <row r="713" spans="2:4" ht="12.75">
      <c r="B713" s="7"/>
      <c r="C713" s="7"/>
      <c r="D713" s="7"/>
    </row>
    <row r="714" spans="2:4" ht="12.75">
      <c r="B714" s="7"/>
      <c r="C714" s="7"/>
      <c r="D714" s="7"/>
    </row>
    <row r="715" spans="2:4" ht="12.75">
      <c r="B715" s="7"/>
      <c r="C715" s="7"/>
      <c r="D715" s="7"/>
    </row>
    <row r="716" spans="2:4" ht="12.75">
      <c r="B716" s="7"/>
      <c r="C716" s="7"/>
      <c r="D716" s="7"/>
    </row>
    <row r="717" spans="2:4" ht="12.75">
      <c r="B717" s="7"/>
      <c r="C717" s="7"/>
      <c r="D717" s="7"/>
    </row>
    <row r="718" spans="2:4" ht="12.75">
      <c r="B718" s="7"/>
      <c r="C718" s="7"/>
      <c r="D718" s="7"/>
    </row>
    <row r="719" spans="2:4" ht="12.75">
      <c r="B719" s="7"/>
      <c r="C719" s="7"/>
      <c r="D719" s="7"/>
    </row>
    <row r="720" spans="2:4" ht="12.75">
      <c r="B720" s="7"/>
      <c r="C720" s="7"/>
      <c r="D720" s="7"/>
    </row>
    <row r="721" spans="2:4" ht="12.75">
      <c r="B721" s="7"/>
      <c r="C721" s="7"/>
      <c r="D721" s="7"/>
    </row>
    <row r="722" spans="2:4" ht="12.75">
      <c r="B722" s="7"/>
      <c r="C722" s="7"/>
      <c r="D722" s="7"/>
    </row>
    <row r="723" spans="2:4" ht="12.75">
      <c r="B723" s="7"/>
      <c r="C723" s="7"/>
      <c r="D723" s="7"/>
    </row>
    <row r="724" spans="2:4" ht="12.75">
      <c r="B724" s="7"/>
      <c r="C724" s="7"/>
      <c r="D724" s="7"/>
    </row>
    <row r="725" spans="2:4" ht="12.75">
      <c r="B725" s="7"/>
      <c r="C725" s="7"/>
      <c r="D725" s="7"/>
    </row>
    <row r="726" spans="2:4" ht="12.75">
      <c r="B726" s="7"/>
      <c r="C726" s="7"/>
      <c r="D726" s="7"/>
    </row>
    <row r="727" spans="2:4" ht="12.75">
      <c r="B727" s="7"/>
      <c r="C727" s="7"/>
      <c r="D727" s="7"/>
    </row>
    <row r="728" spans="2:4" ht="12.75">
      <c r="B728" s="7"/>
      <c r="C728" s="7"/>
      <c r="D728" s="7"/>
    </row>
    <row r="729" spans="2:4" ht="12.75">
      <c r="B729" s="7"/>
      <c r="C729" s="7"/>
      <c r="D729" s="7"/>
    </row>
    <row r="730" spans="2:4" ht="12.75">
      <c r="B730" s="7"/>
      <c r="C730" s="7"/>
      <c r="D730" s="7"/>
    </row>
    <row r="731" spans="2:4" ht="12.75">
      <c r="B731" s="7"/>
      <c r="C731" s="7"/>
      <c r="D731" s="7"/>
    </row>
    <row r="732" spans="2:4" ht="12.75">
      <c r="B732" s="7"/>
      <c r="C732" s="7"/>
      <c r="D732" s="7"/>
    </row>
    <row r="733" spans="2:4" ht="12.75">
      <c r="B733" s="7"/>
      <c r="C733" s="7"/>
      <c r="D733" s="7"/>
    </row>
    <row r="734" spans="2:4" ht="12.75">
      <c r="B734" s="7"/>
      <c r="C734" s="7"/>
      <c r="D734" s="7"/>
    </row>
    <row r="735" spans="2:4" ht="12.75">
      <c r="B735" s="7"/>
      <c r="C735" s="7"/>
      <c r="D735" s="7"/>
    </row>
    <row r="736" spans="2:4" ht="12.75">
      <c r="B736" s="7"/>
      <c r="C736" s="7"/>
      <c r="D736" s="7"/>
    </row>
    <row r="737" spans="2:4" ht="12.75">
      <c r="B737" s="7"/>
      <c r="C737" s="7"/>
      <c r="D737" s="7"/>
    </row>
    <row r="738" spans="2:4" ht="12.75">
      <c r="B738" s="7"/>
      <c r="C738" s="7"/>
      <c r="D738" s="7"/>
    </row>
    <row r="739" spans="2:4" ht="12.75">
      <c r="B739" s="7"/>
      <c r="C739" s="7"/>
      <c r="D739" s="7"/>
    </row>
    <row r="740" spans="2:4" ht="12.75">
      <c r="B740" s="7"/>
      <c r="C740" s="7"/>
      <c r="D740" s="7"/>
    </row>
    <row r="741" spans="2:4" ht="12.75">
      <c r="B741" s="7"/>
      <c r="C741" s="7"/>
      <c r="D741" s="7"/>
    </row>
    <row r="742" spans="2:4" ht="12.75">
      <c r="B742" s="7"/>
      <c r="C742" s="7"/>
      <c r="D742" s="7"/>
    </row>
    <row r="743" spans="2:4" ht="12.75">
      <c r="B743" s="7"/>
      <c r="C743" s="7"/>
      <c r="D743" s="7"/>
    </row>
    <row r="744" spans="2:4" ht="12.75">
      <c r="B744" s="7"/>
      <c r="C744" s="7"/>
      <c r="D744" s="7"/>
    </row>
    <row r="745" spans="2:4" ht="12.75">
      <c r="B745" s="7"/>
      <c r="C745" s="7"/>
      <c r="D745" s="7"/>
    </row>
    <row r="746" spans="2:4" ht="12.75">
      <c r="B746" s="7"/>
      <c r="C746" s="7"/>
      <c r="D746" s="7"/>
    </row>
    <row r="747" spans="2:4" ht="12.75">
      <c r="B747" s="7"/>
      <c r="C747" s="7"/>
      <c r="D747" s="7"/>
    </row>
    <row r="748" spans="2:4" ht="12.75">
      <c r="B748" s="7"/>
      <c r="C748" s="7"/>
      <c r="D748" s="7"/>
    </row>
    <row r="749" spans="2:4" ht="12.75">
      <c r="B749" s="7"/>
      <c r="C749" s="7"/>
      <c r="D749" s="7"/>
    </row>
    <row r="750" spans="2:4" ht="12.75">
      <c r="B750" s="7"/>
      <c r="C750" s="7"/>
      <c r="D750" s="7"/>
    </row>
    <row r="751" spans="2:4" ht="12.75">
      <c r="B751" s="7"/>
      <c r="C751" s="7"/>
      <c r="D751" s="7"/>
    </row>
    <row r="752" spans="2:4" ht="12.75">
      <c r="B752" s="7"/>
      <c r="C752" s="7"/>
      <c r="D752" s="7"/>
    </row>
    <row r="753" spans="2:4" ht="12.75">
      <c r="B753" s="7"/>
      <c r="C753" s="7"/>
      <c r="D753" s="7"/>
    </row>
    <row r="754" spans="2:4" ht="12.75">
      <c r="B754" s="7"/>
      <c r="C754" s="7"/>
      <c r="D754" s="7"/>
    </row>
    <row r="755" spans="2:4" ht="12.75">
      <c r="B755" s="7"/>
      <c r="C755" s="7"/>
      <c r="D755" s="7"/>
    </row>
    <row r="756" spans="2:4" ht="12.75">
      <c r="B756" s="7"/>
      <c r="C756" s="7"/>
      <c r="D756" s="7"/>
    </row>
    <row r="757" spans="2:4" ht="12.75">
      <c r="B757" s="7"/>
      <c r="C757" s="7"/>
      <c r="D757" s="7"/>
    </row>
    <row r="758" spans="2:4" ht="12.75">
      <c r="B758" s="7"/>
      <c r="C758" s="7"/>
      <c r="D758" s="7"/>
    </row>
    <row r="759" spans="2:4" ht="12.75">
      <c r="B759" s="7"/>
      <c r="C759" s="7"/>
      <c r="D759" s="7"/>
    </row>
    <row r="760" spans="2:4" ht="12.75">
      <c r="B760" s="7"/>
      <c r="C760" s="7"/>
      <c r="D760" s="7"/>
    </row>
    <row r="761" spans="2:4" ht="12.75">
      <c r="B761" s="7"/>
      <c r="C761" s="7"/>
      <c r="D761" s="7"/>
    </row>
    <row r="762" spans="2:4" ht="12.75">
      <c r="B762" s="7"/>
      <c r="C762" s="7"/>
      <c r="D762" s="7"/>
    </row>
    <row r="763" spans="2:4" ht="12.75">
      <c r="B763" s="7"/>
      <c r="C763" s="7"/>
      <c r="D763" s="7"/>
    </row>
    <row r="764" spans="2:4" ht="12.75">
      <c r="B764" s="7"/>
      <c r="C764" s="7"/>
      <c r="D764" s="7"/>
    </row>
    <row r="765" spans="2:4" ht="12.75">
      <c r="B765" s="7"/>
      <c r="C765" s="7"/>
      <c r="D765" s="7"/>
    </row>
    <row r="766" spans="2:4" ht="12.75">
      <c r="B766" s="7"/>
      <c r="C766" s="7"/>
      <c r="D766" s="7"/>
    </row>
    <row r="767" spans="2:4" ht="12.75">
      <c r="B767" s="7"/>
      <c r="C767" s="7"/>
      <c r="D767" s="7"/>
    </row>
    <row r="768" spans="2:4" ht="12.75">
      <c r="B768" s="7"/>
      <c r="C768" s="7"/>
      <c r="D768" s="7"/>
    </row>
    <row r="769" spans="2:4" ht="12.75">
      <c r="B769" s="7"/>
      <c r="C769" s="7"/>
      <c r="D769" s="7"/>
    </row>
    <row r="770" spans="2:4" ht="12.75">
      <c r="B770" s="7"/>
      <c r="C770" s="7"/>
      <c r="D770" s="7"/>
    </row>
    <row r="771" spans="2:4" ht="12.75">
      <c r="B771" s="7"/>
      <c r="C771" s="7"/>
      <c r="D771" s="7"/>
    </row>
    <row r="772" spans="2:4" ht="12.75">
      <c r="B772" s="7"/>
      <c r="C772" s="7"/>
      <c r="D772" s="7"/>
    </row>
    <row r="773" spans="2:4" ht="12.75">
      <c r="B773" s="7"/>
      <c r="C773" s="7"/>
      <c r="D773" s="7"/>
    </row>
    <row r="774" spans="2:4" ht="12.75">
      <c r="B774" s="7"/>
      <c r="C774" s="7"/>
      <c r="D774" s="7"/>
    </row>
    <row r="775" spans="2:4" ht="12.75">
      <c r="B775" s="7"/>
      <c r="C775" s="7"/>
      <c r="D775" s="7"/>
    </row>
    <row r="776" spans="2:4" ht="12.75">
      <c r="B776" s="7"/>
      <c r="C776" s="7"/>
      <c r="D776" s="7"/>
    </row>
    <row r="777" spans="2:4" ht="12.75">
      <c r="B777" s="7"/>
      <c r="C777" s="7"/>
      <c r="D777" s="7"/>
    </row>
    <row r="778" spans="2:4" ht="12.75">
      <c r="B778" s="7"/>
      <c r="C778" s="7"/>
      <c r="D778" s="7"/>
    </row>
    <row r="779" spans="2:4" ht="12.75">
      <c r="B779" s="7"/>
      <c r="C779" s="7"/>
      <c r="D779" s="7"/>
    </row>
    <row r="780" spans="2:4" ht="12.75">
      <c r="B780" s="7"/>
      <c r="C780" s="7"/>
      <c r="D780" s="7"/>
    </row>
    <row r="781" spans="2:4" ht="12.75">
      <c r="B781" s="7"/>
      <c r="C781" s="7"/>
      <c r="D781" s="7"/>
    </row>
    <row r="782" spans="2:4" ht="12.75">
      <c r="B782" s="7"/>
      <c r="C782" s="7"/>
      <c r="D782" s="7"/>
    </row>
    <row r="783" spans="2:4" ht="12.75">
      <c r="B783" s="7"/>
      <c r="C783" s="7"/>
      <c r="D783" s="7"/>
    </row>
    <row r="784" spans="2:4" ht="12.75">
      <c r="B784" s="7"/>
      <c r="C784" s="7"/>
      <c r="D784" s="7"/>
    </row>
    <row r="785" spans="2:4" ht="12.75">
      <c r="B785" s="7"/>
      <c r="C785" s="7"/>
      <c r="D785" s="7"/>
    </row>
    <row r="786" spans="2:4" ht="12.75">
      <c r="B786" s="7"/>
      <c r="C786" s="7"/>
      <c r="D786" s="7"/>
    </row>
    <row r="787" spans="2:4" ht="12.75">
      <c r="B787" s="7"/>
      <c r="C787" s="7"/>
      <c r="D787" s="7"/>
    </row>
    <row r="788" spans="2:4" ht="12.75">
      <c r="B788" s="7"/>
      <c r="C788" s="7"/>
      <c r="D788" s="7"/>
    </row>
    <row r="789" spans="2:4" ht="12.75">
      <c r="B789" s="7"/>
      <c r="C789" s="7"/>
      <c r="D789" s="7"/>
    </row>
    <row r="790" spans="2:4" ht="12.75">
      <c r="B790" s="7"/>
      <c r="C790" s="7"/>
      <c r="D790" s="7"/>
    </row>
    <row r="791" spans="2:4" ht="12.75">
      <c r="B791" s="7"/>
      <c r="C791" s="7"/>
      <c r="D791" s="7"/>
    </row>
    <row r="792" spans="2:4" ht="12.75">
      <c r="B792" s="7"/>
      <c r="C792" s="7"/>
      <c r="D792" s="7"/>
    </row>
    <row r="793" spans="2:4" ht="12.75">
      <c r="B793" s="7"/>
      <c r="C793" s="7"/>
      <c r="D793" s="7"/>
    </row>
    <row r="794" spans="2:4" ht="12.75">
      <c r="B794" s="7"/>
      <c r="C794" s="7"/>
      <c r="D794" s="7"/>
    </row>
    <row r="795" spans="2:4" ht="12.75">
      <c r="B795" s="7"/>
      <c r="C795" s="7"/>
      <c r="D795" s="7"/>
    </row>
    <row r="796" spans="2:4" ht="12.75">
      <c r="B796" s="7"/>
      <c r="C796" s="7"/>
      <c r="D796" s="7"/>
    </row>
    <row r="797" spans="2:4" ht="12.75">
      <c r="B797" s="7"/>
      <c r="C797" s="7"/>
      <c r="D797" s="7"/>
    </row>
    <row r="798" spans="2:4" ht="12.75">
      <c r="B798" s="7"/>
      <c r="C798" s="7"/>
      <c r="D798" s="7"/>
    </row>
    <row r="799" spans="2:4" ht="12.75">
      <c r="B799" s="7"/>
      <c r="C799" s="7"/>
      <c r="D799" s="7"/>
    </row>
    <row r="800" spans="2:4" ht="12.75">
      <c r="B800" s="7"/>
      <c r="C800" s="7"/>
      <c r="D800" s="7"/>
    </row>
    <row r="801" spans="2:4" ht="12.75">
      <c r="B801" s="7"/>
      <c r="C801" s="7"/>
      <c r="D801" s="7"/>
    </row>
    <row r="802" spans="2:4" ht="12.75">
      <c r="B802" s="7"/>
      <c r="C802" s="7"/>
      <c r="D802" s="7"/>
    </row>
    <row r="803" spans="2:4" ht="12.75">
      <c r="B803" s="7"/>
      <c r="C803" s="7"/>
      <c r="D803" s="7"/>
    </row>
    <row r="804" spans="2:4" ht="12.75">
      <c r="B804" s="7"/>
      <c r="C804" s="7"/>
      <c r="D804" s="7"/>
    </row>
    <row r="805" spans="2:4" ht="12.75">
      <c r="B805" s="7"/>
      <c r="C805" s="7"/>
      <c r="D805" s="7"/>
    </row>
    <row r="806" spans="2:4" ht="12.75">
      <c r="B806" s="7"/>
      <c r="C806" s="7"/>
      <c r="D806" s="7"/>
    </row>
    <row r="807" spans="2:4" ht="12.75">
      <c r="B807" s="7"/>
      <c r="C807" s="7"/>
      <c r="D807" s="7"/>
    </row>
    <row r="808" spans="2:4" ht="12.75">
      <c r="B808" s="7"/>
      <c r="C808" s="7"/>
      <c r="D808" s="7"/>
    </row>
    <row r="809" spans="2:4" ht="12.75">
      <c r="B809" s="7"/>
      <c r="C809" s="7"/>
      <c r="D809" s="7"/>
    </row>
    <row r="810" spans="2:4" ht="12.75">
      <c r="B810" s="7"/>
      <c r="C810" s="7"/>
      <c r="D810" s="7"/>
    </row>
    <row r="811" spans="2:4" ht="12.75">
      <c r="B811" s="7"/>
      <c r="C811" s="7"/>
      <c r="D811" s="7"/>
    </row>
    <row r="812" spans="2:4" ht="12.75">
      <c r="B812" s="7"/>
      <c r="C812" s="7"/>
      <c r="D812" s="7"/>
    </row>
    <row r="813" spans="2:4" ht="12.75">
      <c r="B813" s="7"/>
      <c r="C813" s="7"/>
      <c r="D813" s="7"/>
    </row>
    <row r="814" spans="2:4" ht="12.75">
      <c r="B814" s="7"/>
      <c r="C814" s="7"/>
      <c r="D814" s="7"/>
    </row>
    <row r="815" spans="2:4" ht="12.75">
      <c r="B815" s="7"/>
      <c r="C815" s="7"/>
      <c r="D815" s="7"/>
    </row>
    <row r="816" spans="2:4" ht="12.75">
      <c r="B816" s="7"/>
      <c r="C816" s="7"/>
      <c r="D816" s="7"/>
    </row>
    <row r="817" spans="2:4" ht="12.75">
      <c r="B817" s="7"/>
      <c r="C817" s="7"/>
      <c r="D817" s="7"/>
    </row>
    <row r="818" spans="2:4" ht="12.75">
      <c r="B818" s="7"/>
      <c r="C818" s="7"/>
      <c r="D818" s="7"/>
    </row>
    <row r="819" spans="2:4" ht="12.75">
      <c r="B819" s="7"/>
      <c r="C819" s="7"/>
      <c r="D819" s="7"/>
    </row>
    <row r="820" spans="2:4" ht="12.75">
      <c r="B820" s="7"/>
      <c r="C820" s="7"/>
      <c r="D820" s="7"/>
    </row>
    <row r="821" spans="2:4" ht="12.75">
      <c r="B821" s="7"/>
      <c r="C821" s="7"/>
      <c r="D821" s="7"/>
    </row>
    <row r="822" spans="2:4" ht="12.75">
      <c r="B822" s="7"/>
      <c r="C822" s="7"/>
      <c r="D822" s="7"/>
    </row>
    <row r="823" spans="2:4" ht="12.75">
      <c r="B823" s="7"/>
      <c r="C823" s="7"/>
      <c r="D823" s="7"/>
    </row>
    <row r="824" spans="2:4" ht="12.75">
      <c r="B824" s="7"/>
      <c r="C824" s="7"/>
      <c r="D824" s="7"/>
    </row>
    <row r="825" spans="2:4" ht="12.75">
      <c r="B825" s="7"/>
      <c r="C825" s="7"/>
      <c r="D825" s="7"/>
    </row>
    <row r="826" spans="2:4" ht="12.75">
      <c r="B826" s="7"/>
      <c r="C826" s="7"/>
      <c r="D826" s="7"/>
    </row>
    <row r="827" spans="2:4" ht="12.75">
      <c r="B827" s="7"/>
      <c r="C827" s="7"/>
      <c r="D827" s="7"/>
    </row>
    <row r="828" spans="2:4" ht="12.75">
      <c r="B828" s="7"/>
      <c r="C828" s="7"/>
      <c r="D828" s="7"/>
    </row>
    <row r="829" spans="2:4" ht="12.75">
      <c r="B829" s="7"/>
      <c r="C829" s="7"/>
      <c r="D829" s="7"/>
    </row>
    <row r="830" spans="2:4" ht="12.75">
      <c r="B830" s="7"/>
      <c r="C830" s="7"/>
      <c r="D830" s="7"/>
    </row>
    <row r="831" spans="2:4" ht="12.75">
      <c r="B831" s="7"/>
      <c r="C831" s="7"/>
      <c r="D831" s="7"/>
    </row>
    <row r="832" spans="2:4" ht="12.75">
      <c r="B832" s="7"/>
      <c r="C832" s="7"/>
      <c r="D832" s="7"/>
    </row>
    <row r="833" spans="2:4" ht="12.75">
      <c r="B833" s="7"/>
      <c r="C833" s="7"/>
      <c r="D833" s="7"/>
    </row>
    <row r="834" spans="2:4" ht="12.75">
      <c r="B834" s="7"/>
      <c r="C834" s="7"/>
      <c r="D834" s="7"/>
    </row>
    <row r="835" spans="2:4" ht="12.75">
      <c r="B835" s="7"/>
      <c r="C835" s="7"/>
      <c r="D835" s="7"/>
    </row>
    <row r="836" spans="2:4" ht="12.75">
      <c r="B836" s="7"/>
      <c r="C836" s="7"/>
      <c r="D836" s="7"/>
    </row>
    <row r="837" spans="2:4" ht="12.75">
      <c r="B837" s="7"/>
      <c r="C837" s="7"/>
      <c r="D837" s="7"/>
    </row>
    <row r="838" spans="2:4" ht="12.75">
      <c r="B838" s="7"/>
      <c r="C838" s="7"/>
      <c r="D838" s="7"/>
    </row>
    <row r="839" spans="2:4" ht="12.75">
      <c r="B839" s="7"/>
      <c r="C839" s="7"/>
      <c r="D839" s="7"/>
    </row>
    <row r="840" spans="2:4" ht="12.75">
      <c r="B840" s="7"/>
      <c r="C840" s="7"/>
      <c r="D840" s="7"/>
    </row>
    <row r="841" spans="2:4" ht="12.75">
      <c r="B841" s="7"/>
      <c r="C841" s="7"/>
      <c r="D841" s="7"/>
    </row>
    <row r="842" spans="2:4" ht="12.75">
      <c r="B842" s="7"/>
      <c r="C842" s="7"/>
      <c r="D842" s="7"/>
    </row>
    <row r="843" spans="2:4" ht="12.75">
      <c r="B843" s="7"/>
      <c r="C843" s="7"/>
      <c r="D843" s="7"/>
    </row>
    <row r="844" spans="2:4" ht="12.75">
      <c r="B844" s="7"/>
      <c r="C844" s="7"/>
      <c r="D844" s="7"/>
    </row>
    <row r="845" spans="2:4" ht="12.75">
      <c r="B845" s="7"/>
      <c r="C845" s="7"/>
      <c r="D845" s="7"/>
    </row>
    <row r="846" spans="2:4" ht="12.75">
      <c r="B846" s="7"/>
      <c r="C846" s="7"/>
      <c r="D846" s="7"/>
    </row>
    <row r="847" spans="2:4" ht="12.75">
      <c r="B847" s="7"/>
      <c r="C847" s="7"/>
      <c r="D847" s="7"/>
    </row>
    <row r="848" spans="2:4" ht="12.75">
      <c r="B848" s="7"/>
      <c r="C848" s="7"/>
      <c r="D848" s="7"/>
    </row>
    <row r="849" spans="2:4" ht="12.75">
      <c r="B849" s="7"/>
      <c r="C849" s="7"/>
      <c r="D849" s="7"/>
    </row>
    <row r="850" spans="2:4" ht="12.75">
      <c r="B850" s="7"/>
      <c r="C850" s="7"/>
      <c r="D850" s="7"/>
    </row>
    <row r="851" spans="2:4" ht="12.75">
      <c r="B851" s="7"/>
      <c r="C851" s="7"/>
      <c r="D851" s="7"/>
    </row>
    <row r="852" spans="2:4" ht="12.75">
      <c r="B852" s="7"/>
      <c r="C852" s="7"/>
      <c r="D852" s="7"/>
    </row>
    <row r="853" spans="2:4" ht="12.75">
      <c r="B853" s="7"/>
      <c r="C853" s="7"/>
      <c r="D853" s="7"/>
    </row>
    <row r="854" spans="2:4" ht="12.75">
      <c r="B854" s="7"/>
      <c r="C854" s="7"/>
      <c r="D854" s="7"/>
    </row>
    <row r="855" spans="2:4" ht="12.75">
      <c r="B855" s="7"/>
      <c r="C855" s="7"/>
      <c r="D855" s="7"/>
    </row>
    <row r="856" spans="2:4" ht="12.75">
      <c r="B856" s="7"/>
      <c r="C856" s="7"/>
      <c r="D856" s="7"/>
    </row>
    <row r="857" spans="2:4" ht="12.75">
      <c r="B857" s="7"/>
      <c r="C857" s="7"/>
      <c r="D857" s="7"/>
    </row>
    <row r="858" spans="2:4" ht="12.75">
      <c r="B858" s="7"/>
      <c r="C858" s="7"/>
      <c r="D858" s="7"/>
    </row>
    <row r="859" spans="2:4" ht="12.75">
      <c r="B859" s="7"/>
      <c r="C859" s="7"/>
      <c r="D859" s="7"/>
    </row>
    <row r="860" spans="2:4" ht="12.75">
      <c r="B860" s="7"/>
      <c r="C860" s="7"/>
      <c r="D860" s="7"/>
    </row>
    <row r="861" spans="2:4" ht="12.75">
      <c r="B861" s="7"/>
      <c r="C861" s="7"/>
      <c r="D861" s="7"/>
    </row>
    <row r="862" spans="2:4" ht="12.75">
      <c r="B862" s="7"/>
      <c r="C862" s="7"/>
      <c r="D862" s="7"/>
    </row>
    <row r="863" spans="2:4" ht="12.75">
      <c r="B863" s="7"/>
      <c r="C863" s="7"/>
      <c r="D863" s="7"/>
    </row>
    <row r="864" spans="2:4" ht="12.75">
      <c r="B864" s="7"/>
      <c r="C864" s="7"/>
      <c r="D864" s="7"/>
    </row>
    <row r="865" spans="2:4" ht="12.75">
      <c r="B865" s="7"/>
      <c r="C865" s="7"/>
      <c r="D865" s="7"/>
    </row>
    <row r="866" spans="2:4" ht="12.75">
      <c r="B866" s="7"/>
      <c r="C866" s="7"/>
      <c r="D866" s="7"/>
    </row>
    <row r="867" spans="2:4" ht="12.75">
      <c r="B867" s="7"/>
      <c r="C867" s="7"/>
      <c r="D867" s="7"/>
    </row>
    <row r="868" spans="2:4" ht="12.75">
      <c r="B868" s="7"/>
      <c r="C868" s="7"/>
      <c r="D868" s="7"/>
    </row>
    <row r="869" spans="2:4" ht="12.75">
      <c r="B869" s="7"/>
      <c r="C869" s="7"/>
      <c r="D869" s="7"/>
    </row>
    <row r="870" spans="2:4" ht="12.75">
      <c r="B870" s="7"/>
      <c r="C870" s="7"/>
      <c r="D870" s="7"/>
    </row>
    <row r="871" spans="2:4" ht="12.75">
      <c r="B871" s="7"/>
      <c r="C871" s="7"/>
      <c r="D871" s="7"/>
    </row>
    <row r="872" spans="2:4" ht="12.75">
      <c r="B872" s="7"/>
      <c r="C872" s="7"/>
      <c r="D872" s="7"/>
    </row>
    <row r="873" spans="2:4" ht="12.75">
      <c r="B873" s="7"/>
      <c r="C873" s="7"/>
      <c r="D873" s="7"/>
    </row>
    <row r="874" spans="2:4" ht="12.75">
      <c r="B874" s="7"/>
      <c r="C874" s="7"/>
      <c r="D874" s="7"/>
    </row>
    <row r="875" spans="2:4" ht="12.75">
      <c r="B875" s="7"/>
      <c r="C875" s="7"/>
      <c r="D875" s="7"/>
    </row>
    <row r="876" spans="2:4" ht="12.75">
      <c r="B876" s="7"/>
      <c r="C876" s="7"/>
      <c r="D876" s="7"/>
    </row>
    <row r="877" spans="2:4" ht="12.75">
      <c r="B877" s="7"/>
      <c r="C877" s="7"/>
      <c r="D877" s="7"/>
    </row>
    <row r="878" spans="2:4" ht="12.75">
      <c r="B878" s="7"/>
      <c r="C878" s="7"/>
      <c r="D878" s="7"/>
    </row>
    <row r="879" spans="2:4" ht="12.75">
      <c r="B879" s="7"/>
      <c r="C879" s="7"/>
      <c r="D879" s="7"/>
    </row>
    <row r="880" spans="2:4" ht="12.75">
      <c r="B880" s="7"/>
      <c r="C880" s="7"/>
      <c r="D880" s="7"/>
    </row>
    <row r="881" spans="2:4" ht="12.75">
      <c r="B881" s="7"/>
      <c r="C881" s="7"/>
      <c r="D881" s="7"/>
    </row>
    <row r="882" spans="2:4" ht="12.75">
      <c r="B882" s="7"/>
      <c r="C882" s="7"/>
      <c r="D882" s="7"/>
    </row>
    <row r="883" spans="2:4" ht="12.75">
      <c r="B883" s="7"/>
      <c r="C883" s="7"/>
      <c r="D883" s="7"/>
    </row>
    <row r="884" spans="2:4" ht="12.75">
      <c r="B884" s="7"/>
      <c r="C884" s="7"/>
      <c r="D884" s="7"/>
    </row>
    <row r="885" spans="2:4" ht="12.75">
      <c r="B885" s="7"/>
      <c r="C885" s="7"/>
      <c r="D885" s="7"/>
    </row>
    <row r="886" spans="2:4" ht="12.75">
      <c r="B886" s="7"/>
      <c r="C886" s="7"/>
      <c r="D886" s="7"/>
    </row>
    <row r="887" spans="2:4" ht="12.75">
      <c r="B887" s="7"/>
      <c r="C887" s="7"/>
      <c r="D887" s="7"/>
    </row>
    <row r="888" spans="2:4" ht="12.75">
      <c r="B888" s="7"/>
      <c r="C888" s="7"/>
      <c r="D888" s="7"/>
    </row>
    <row r="889" spans="2:4" ht="12.75">
      <c r="B889" s="7"/>
      <c r="C889" s="7"/>
      <c r="D889" s="7"/>
    </row>
    <row r="890" spans="2:4" ht="12.75">
      <c r="B890" s="7"/>
      <c r="C890" s="7"/>
      <c r="D890" s="7"/>
    </row>
    <row r="891" spans="2:4" ht="12.75">
      <c r="B891" s="7"/>
      <c r="C891" s="7"/>
      <c r="D891" s="7"/>
    </row>
    <row r="892" spans="2:4" ht="12.75">
      <c r="B892" s="7"/>
      <c r="C892" s="7"/>
      <c r="D892" s="7"/>
    </row>
    <row r="893" spans="2:4" ht="12.75">
      <c r="B893" s="7"/>
      <c r="C893" s="7"/>
      <c r="D893" s="7"/>
    </row>
    <row r="894" spans="2:4" ht="12.75">
      <c r="B894" s="7"/>
      <c r="C894" s="7"/>
      <c r="D894" s="7"/>
    </row>
    <row r="895" spans="2:4" ht="12.75">
      <c r="B895" s="7"/>
      <c r="C895" s="7"/>
      <c r="D895" s="7"/>
    </row>
    <row r="896" spans="2:4" ht="12.75">
      <c r="B896" s="7"/>
      <c r="C896" s="7"/>
      <c r="D896" s="7"/>
    </row>
    <row r="897" spans="2:4" ht="12.75">
      <c r="B897" s="7"/>
      <c r="C897" s="7"/>
      <c r="D897" s="7"/>
    </row>
    <row r="898" spans="2:4" ht="12.75">
      <c r="B898" s="7"/>
      <c r="C898" s="7"/>
      <c r="D898" s="7"/>
    </row>
    <row r="899" spans="2:4" ht="12.75">
      <c r="B899" s="7"/>
      <c r="C899" s="7"/>
      <c r="D899" s="7"/>
    </row>
    <row r="900" spans="2:4" ht="12.75">
      <c r="B900" s="7"/>
      <c r="C900" s="7"/>
      <c r="D900" s="7"/>
    </row>
    <row r="901" spans="2:4" ht="12.75">
      <c r="B901" s="7"/>
      <c r="C901" s="7"/>
      <c r="D901" s="7"/>
    </row>
    <row r="902" spans="2:4" ht="12.75">
      <c r="B902" s="7"/>
      <c r="C902" s="7"/>
      <c r="D902" s="7"/>
    </row>
    <row r="903" spans="2:4" ht="12.75">
      <c r="B903" s="7"/>
      <c r="C903" s="7"/>
      <c r="D903" s="7"/>
    </row>
    <row r="904" spans="2:4" ht="12.75">
      <c r="B904" s="7"/>
      <c r="C904" s="7"/>
      <c r="D904" s="7"/>
    </row>
    <row r="905" spans="2:4" ht="12.75">
      <c r="B905" s="7"/>
      <c r="C905" s="7"/>
      <c r="D905" s="7"/>
    </row>
    <row r="906" spans="2:4" ht="12.75">
      <c r="B906" s="7"/>
      <c r="C906" s="7"/>
      <c r="D906" s="7"/>
    </row>
    <row r="907" spans="2:4" ht="12.75">
      <c r="B907" s="7"/>
      <c r="C907" s="7"/>
      <c r="D907" s="7"/>
    </row>
    <row r="908" spans="2:4" ht="12.75">
      <c r="B908" s="7"/>
      <c r="C908" s="7"/>
      <c r="D908" s="7"/>
    </row>
    <row r="909" spans="2:4" ht="12.75">
      <c r="B909" s="7"/>
      <c r="C909" s="7"/>
      <c r="D909" s="7"/>
    </row>
    <row r="910" spans="2:4" ht="12.75">
      <c r="B910" s="7"/>
      <c r="C910" s="7"/>
      <c r="D910" s="7"/>
    </row>
    <row r="911" spans="2:4" ht="12.75">
      <c r="B911" s="7"/>
      <c r="C911" s="7"/>
      <c r="D911" s="7"/>
    </row>
    <row r="912" spans="2:4" ht="12.75">
      <c r="B912" s="7"/>
      <c r="C912" s="7"/>
      <c r="D912" s="7"/>
    </row>
    <row r="913" spans="2:4" ht="12.75">
      <c r="B913" s="7"/>
      <c r="C913" s="7"/>
      <c r="D913" s="7"/>
    </row>
    <row r="914" spans="2:4" ht="12.75">
      <c r="B914" s="7"/>
      <c r="C914" s="7"/>
      <c r="D914" s="7"/>
    </row>
    <row r="915" spans="2:4" ht="12.75">
      <c r="B915" s="7"/>
      <c r="C915" s="7"/>
      <c r="D915" s="7"/>
    </row>
    <row r="916" spans="2:4" ht="12.75">
      <c r="B916" s="7"/>
      <c r="C916" s="7"/>
      <c r="D916" s="7"/>
    </row>
    <row r="917" spans="2:4" ht="12.75">
      <c r="B917" s="7"/>
      <c r="C917" s="7"/>
      <c r="D917" s="7"/>
    </row>
    <row r="918" spans="2:4" ht="12.75">
      <c r="B918" s="7"/>
      <c r="C918" s="7"/>
      <c r="D918" s="7"/>
    </row>
    <row r="919" spans="2:4" ht="12.75">
      <c r="B919" s="7"/>
      <c r="C919" s="7"/>
      <c r="D919" s="7"/>
    </row>
    <row r="920" spans="2:4" ht="12.75">
      <c r="B920" s="7"/>
      <c r="C920" s="7"/>
      <c r="D920" s="7"/>
    </row>
    <row r="921" spans="2:4" ht="12.75">
      <c r="B921" s="7"/>
      <c r="C921" s="7"/>
      <c r="D921" s="7"/>
    </row>
    <row r="922" spans="2:4" ht="12.75">
      <c r="B922" s="7"/>
      <c r="C922" s="7"/>
      <c r="D922" s="7"/>
    </row>
    <row r="923" spans="2:4" ht="12.75">
      <c r="B923" s="7"/>
      <c r="C923" s="7"/>
      <c r="D923" s="7"/>
    </row>
    <row r="924" spans="2:4" ht="12.75">
      <c r="B924" s="7"/>
      <c r="C924" s="7"/>
      <c r="D924" s="7"/>
    </row>
    <row r="925" spans="2:4" ht="12.75">
      <c r="B925" s="7"/>
      <c r="C925" s="7"/>
      <c r="D925" s="7"/>
    </row>
    <row r="926" spans="2:4" ht="12.75">
      <c r="B926" s="7"/>
      <c r="C926" s="7"/>
      <c r="D926" s="7"/>
    </row>
    <row r="927" spans="2:4" ht="12.75">
      <c r="B927" s="7"/>
      <c r="C927" s="7"/>
      <c r="D927" s="7"/>
    </row>
    <row r="928" spans="2:4" ht="12.75">
      <c r="B928" s="7"/>
      <c r="C928" s="7"/>
      <c r="D928" s="7"/>
    </row>
    <row r="929" spans="2:4" ht="12.75">
      <c r="B929" s="7"/>
      <c r="C929" s="7"/>
      <c r="D929" s="7"/>
    </row>
    <row r="930" spans="2:4" ht="12.75">
      <c r="B930" s="7"/>
      <c r="C930" s="7"/>
      <c r="D930" s="7"/>
    </row>
    <row r="931" spans="2:4" ht="12.75">
      <c r="B931" s="7"/>
      <c r="C931" s="7"/>
      <c r="D931" s="7"/>
    </row>
    <row r="932" spans="2:4" ht="12.75">
      <c r="B932" s="7"/>
      <c r="C932" s="7"/>
      <c r="D932" s="7"/>
    </row>
    <row r="933" spans="2:4" ht="12.75">
      <c r="B933" s="7"/>
      <c r="C933" s="7"/>
      <c r="D933" s="7"/>
    </row>
    <row r="934" spans="2:4" ht="12.75">
      <c r="B934" s="7"/>
      <c r="C934" s="7"/>
      <c r="D934" s="7"/>
    </row>
    <row r="935" spans="2:4" ht="12.75">
      <c r="B935" s="7"/>
      <c r="C935" s="7"/>
      <c r="D935" s="7"/>
    </row>
    <row r="936" spans="2:4" ht="12.75">
      <c r="B936" s="7"/>
      <c r="C936" s="7"/>
      <c r="D936" s="7"/>
    </row>
    <row r="937" spans="2:4" ht="12.75">
      <c r="B937" s="7"/>
      <c r="C937" s="7"/>
      <c r="D937" s="7"/>
    </row>
    <row r="938" spans="2:4" ht="12.75">
      <c r="B938" s="7"/>
      <c r="C938" s="7"/>
      <c r="D938" s="7"/>
    </row>
    <row r="939" spans="2:4" ht="12.75">
      <c r="B939" s="7"/>
      <c r="C939" s="7"/>
      <c r="D939" s="7"/>
    </row>
    <row r="940" spans="2:4" ht="12.75">
      <c r="B940" s="7"/>
      <c r="C940" s="7"/>
      <c r="D940" s="7"/>
    </row>
    <row r="941" spans="2:4" ht="12.75">
      <c r="B941" s="7"/>
      <c r="C941" s="7"/>
      <c r="D941" s="7"/>
    </row>
    <row r="942" spans="2:4" ht="12.75">
      <c r="B942" s="7"/>
      <c r="C942" s="7"/>
      <c r="D942" s="7"/>
    </row>
    <row r="943" spans="2:4" ht="12.75">
      <c r="B943" s="7"/>
      <c r="C943" s="7"/>
      <c r="D943" s="7"/>
    </row>
    <row r="944" spans="2:4" ht="12.75">
      <c r="B944" s="7"/>
      <c r="C944" s="7"/>
      <c r="D944" s="7"/>
    </row>
    <row r="945" spans="2:4" ht="12.75">
      <c r="B945" s="7"/>
      <c r="C945" s="7"/>
      <c r="D945" s="7"/>
    </row>
    <row r="946" spans="2:4" ht="12.75">
      <c r="B946" s="7"/>
      <c r="C946" s="7"/>
      <c r="D946" s="7"/>
    </row>
    <row r="947" spans="2:4" ht="12.75">
      <c r="B947" s="7"/>
      <c r="C947" s="7"/>
      <c r="D947" s="7"/>
    </row>
    <row r="948" spans="2:4" ht="12.75">
      <c r="B948" s="7"/>
      <c r="C948" s="7"/>
      <c r="D948" s="7"/>
    </row>
    <row r="949" spans="2:4" ht="12.75">
      <c r="B949" s="7"/>
      <c r="C949" s="7"/>
      <c r="D949" s="7"/>
    </row>
    <row r="950" spans="2:4" ht="12.75">
      <c r="B950" s="7"/>
      <c r="C950" s="7"/>
      <c r="D950" s="7"/>
    </row>
    <row r="951" spans="2:4" ht="12.75">
      <c r="B951" s="7"/>
      <c r="C951" s="7"/>
      <c r="D951" s="7"/>
    </row>
    <row r="952" spans="2:4" ht="12.75">
      <c r="B952" s="7"/>
      <c r="C952" s="7"/>
      <c r="D952" s="7"/>
    </row>
    <row r="953" spans="2:4" ht="12.75">
      <c r="B953" s="7"/>
      <c r="C953" s="7"/>
      <c r="D953" s="7"/>
    </row>
    <row r="954" spans="2:4" ht="12.75">
      <c r="B954" s="7"/>
      <c r="C954" s="7"/>
      <c r="D954" s="7"/>
    </row>
    <row r="955" spans="2:4" ht="12.75">
      <c r="B955" s="7"/>
      <c r="C955" s="7"/>
      <c r="D955" s="7"/>
    </row>
    <row r="956" spans="2:4" ht="12.75">
      <c r="B956" s="7"/>
      <c r="C956" s="7"/>
      <c r="D956" s="7"/>
    </row>
    <row r="957" spans="2:4" ht="12.75">
      <c r="B957" s="7"/>
      <c r="C957" s="7"/>
      <c r="D957" s="7"/>
    </row>
    <row r="958" spans="2:4" ht="12.75">
      <c r="B958" s="7"/>
      <c r="C958" s="7"/>
      <c r="D958" s="7"/>
    </row>
    <row r="959" spans="2:4" ht="12.75">
      <c r="B959" s="7"/>
      <c r="C959" s="7"/>
      <c r="D959" s="7"/>
    </row>
    <row r="960" spans="2:4" ht="12.75">
      <c r="B960" s="7"/>
      <c r="C960" s="7"/>
      <c r="D960" s="7"/>
    </row>
    <row r="961" spans="2:4" ht="12.75">
      <c r="B961" s="7"/>
      <c r="C961" s="7"/>
      <c r="D961" s="7"/>
    </row>
    <row r="962" spans="2:4" ht="12.75">
      <c r="B962" s="7"/>
      <c r="C962" s="7"/>
      <c r="D962" s="7"/>
    </row>
    <row r="963" spans="2:4" ht="12.75">
      <c r="B963" s="7"/>
      <c r="C963" s="7"/>
      <c r="D963" s="7"/>
    </row>
    <row r="964" spans="2:4" ht="12.75">
      <c r="B964" s="7"/>
      <c r="C964" s="7"/>
      <c r="D964" s="7"/>
    </row>
    <row r="965" spans="2:4" ht="12.75">
      <c r="B965" s="7"/>
      <c r="C965" s="7"/>
      <c r="D965" s="7"/>
    </row>
    <row r="966" spans="2:4" ht="12.75">
      <c r="B966" s="7"/>
      <c r="C966" s="7"/>
      <c r="D966" s="7"/>
    </row>
    <row r="967" spans="2:4" ht="12.75">
      <c r="B967" s="7"/>
      <c r="C967" s="7"/>
      <c r="D967" s="7"/>
    </row>
    <row r="968" spans="2:4" ht="12.75">
      <c r="B968" s="7"/>
      <c r="C968" s="7"/>
      <c r="D968" s="7"/>
    </row>
    <row r="969" spans="2:4" ht="12.75">
      <c r="B969" s="7"/>
      <c r="C969" s="7"/>
      <c r="D969" s="7"/>
    </row>
    <row r="970" spans="2:4" ht="12.75">
      <c r="B970" s="7"/>
      <c r="C970" s="7"/>
      <c r="D970" s="7"/>
    </row>
    <row r="971" spans="2:4" ht="12.75">
      <c r="B971" s="7"/>
      <c r="C971" s="7"/>
      <c r="D971" s="7"/>
    </row>
    <row r="972" spans="2:4" ht="12.75">
      <c r="B972" s="7"/>
      <c r="C972" s="7"/>
      <c r="D972" s="7"/>
    </row>
  </sheetData>
  <sheetProtection/>
  <mergeCells count="5">
    <mergeCell ref="A9:A10"/>
    <mergeCell ref="B9:D9"/>
    <mergeCell ref="A6:F6"/>
    <mergeCell ref="A7:F7"/>
    <mergeCell ref="E9:F9"/>
  </mergeCells>
  <printOptions/>
  <pageMargins left="0.9448818897637796" right="0.1968503937007874" top="0.1968503937007874" bottom="0.1968503937007874" header="0.2362204724409449" footer="0.2362204724409449"/>
  <pageSetup fitToHeight="4" fitToWidth="1" horizontalDpi="600" verticalDpi="600" orientation="portrait" paperSize="9" scale="78" r:id="rId1"/>
  <headerFooter alignWithMargins="0">
    <oddFooter>&amp;R&amp;P</oddFooter>
  </headerFooter>
  <rowBreaks count="1" manualBreakCount="1">
    <brk id="4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99"/>
  <sheetViews>
    <sheetView zoomScalePageLayoutView="0" workbookViewId="0" topLeftCell="A9">
      <selection activeCell="D40" sqref="D40"/>
    </sheetView>
  </sheetViews>
  <sheetFormatPr defaultColWidth="9.00390625" defaultRowHeight="12.75"/>
  <cols>
    <col min="1" max="1" width="59.125" style="1" customWidth="1"/>
    <col min="2" max="2" width="8.25390625" style="2" customWidth="1"/>
    <col min="3" max="3" width="10.375" style="2" bestFit="1" customWidth="1"/>
    <col min="4" max="4" width="21.75390625" style="70" customWidth="1"/>
    <col min="5" max="5" width="7.875" style="1" customWidth="1"/>
    <col min="6" max="16384" width="9.125" style="1" customWidth="1"/>
  </cols>
  <sheetData>
    <row r="1" ht="15.75">
      <c r="D1" s="21" t="s">
        <v>232</v>
      </c>
    </row>
    <row r="2" spans="2:4" ht="15.75">
      <c r="B2" s="68"/>
      <c r="C2" s="68"/>
      <c r="D2" s="1" t="s">
        <v>8</v>
      </c>
    </row>
    <row r="3" spans="2:4" ht="78.75">
      <c r="B3" s="68"/>
      <c r="C3" s="68"/>
      <c r="D3" s="27" t="s">
        <v>483</v>
      </c>
    </row>
    <row r="4" spans="2:4" ht="110.25">
      <c r="B4" s="68"/>
      <c r="C4" s="68"/>
      <c r="D4" s="27" t="s">
        <v>505</v>
      </c>
    </row>
    <row r="5" spans="2:4" ht="15.75">
      <c r="B5" s="68"/>
      <c r="C5" s="68"/>
      <c r="D5" s="27" t="s">
        <v>488</v>
      </c>
    </row>
    <row r="6" spans="1:4" ht="15.75">
      <c r="A6" s="293" t="s">
        <v>40</v>
      </c>
      <c r="B6" s="293"/>
      <c r="C6" s="293"/>
      <c r="D6" s="294"/>
    </row>
    <row r="7" spans="1:4" ht="15.75">
      <c r="A7" s="293" t="s">
        <v>508</v>
      </c>
      <c r="B7" s="293"/>
      <c r="C7" s="293"/>
      <c r="D7" s="294"/>
    </row>
    <row r="8" spans="1:6" ht="15.75">
      <c r="A8" s="293" t="s">
        <v>44</v>
      </c>
      <c r="B8" s="293"/>
      <c r="C8" s="293"/>
      <c r="D8" s="294"/>
      <c r="E8" s="71"/>
      <c r="F8" s="71"/>
    </row>
    <row r="9" spans="1:4" ht="15.75">
      <c r="A9" s="293" t="s">
        <v>45</v>
      </c>
      <c r="B9" s="293"/>
      <c r="C9" s="293"/>
      <c r="D9" s="294"/>
    </row>
    <row r="10" spans="1:4" ht="16.5" thickBot="1">
      <c r="A10" s="10"/>
      <c r="B10" s="10"/>
      <c r="C10" s="10"/>
      <c r="D10" s="12" t="s">
        <v>133</v>
      </c>
    </row>
    <row r="11" spans="1:255" s="69" customFormat="1" ht="31.5">
      <c r="A11" s="72" t="s">
        <v>23</v>
      </c>
      <c r="B11" s="73" t="s">
        <v>10</v>
      </c>
      <c r="C11" s="73" t="s">
        <v>11</v>
      </c>
      <c r="D11" s="74" t="s">
        <v>35</v>
      </c>
      <c r="E11" s="10"/>
      <c r="F11" s="75"/>
      <c r="G11" s="75"/>
      <c r="H11" s="76"/>
      <c r="I11" s="10"/>
      <c r="J11" s="75"/>
      <c r="K11" s="75"/>
      <c r="L11" s="76"/>
      <c r="M11" s="10"/>
      <c r="N11" s="75"/>
      <c r="O11" s="75"/>
      <c r="P11" s="76"/>
      <c r="Q11" s="10"/>
      <c r="R11" s="75"/>
      <c r="S11" s="75"/>
      <c r="T11" s="76"/>
      <c r="U11" s="10"/>
      <c r="V11" s="75"/>
      <c r="W11" s="75"/>
      <c r="X11" s="76"/>
      <c r="Y11" s="10"/>
      <c r="Z11" s="75"/>
      <c r="AA11" s="75"/>
      <c r="AB11" s="76"/>
      <c r="AC11" s="10"/>
      <c r="AD11" s="75"/>
      <c r="AE11" s="75"/>
      <c r="AF11" s="76"/>
      <c r="AG11" s="10"/>
      <c r="AH11" s="75"/>
      <c r="AI11" s="75"/>
      <c r="AJ11" s="76"/>
      <c r="AK11" s="10"/>
      <c r="AL11" s="75"/>
      <c r="AM11" s="75"/>
      <c r="AN11" s="76"/>
      <c r="AO11" s="10"/>
      <c r="AP11" s="75"/>
      <c r="AQ11" s="75"/>
      <c r="AR11" s="76"/>
      <c r="AS11" s="10"/>
      <c r="AT11" s="75"/>
      <c r="AU11" s="75"/>
      <c r="AV11" s="76"/>
      <c r="AW11" s="10"/>
      <c r="AX11" s="75"/>
      <c r="AY11" s="75"/>
      <c r="AZ11" s="76"/>
      <c r="BA11" s="10"/>
      <c r="BB11" s="75"/>
      <c r="BC11" s="75"/>
      <c r="BD11" s="76"/>
      <c r="BE11" s="10"/>
      <c r="BF11" s="75"/>
      <c r="BG11" s="75"/>
      <c r="BH11" s="76"/>
      <c r="BI11" s="10"/>
      <c r="BJ11" s="75"/>
      <c r="BK11" s="75"/>
      <c r="BL11" s="76"/>
      <c r="BM11" s="10"/>
      <c r="BN11" s="75"/>
      <c r="BO11" s="75"/>
      <c r="BP11" s="76"/>
      <c r="BQ11" s="10"/>
      <c r="BR11" s="75"/>
      <c r="BS11" s="75"/>
      <c r="BT11" s="76"/>
      <c r="BU11" s="10"/>
      <c r="BV11" s="75"/>
      <c r="BW11" s="75"/>
      <c r="BX11" s="76"/>
      <c r="BY11" s="10"/>
      <c r="BZ11" s="75"/>
      <c r="CA11" s="75"/>
      <c r="CB11" s="76"/>
      <c r="CC11" s="10"/>
      <c r="CD11" s="75"/>
      <c r="CE11" s="75"/>
      <c r="CF11" s="76"/>
      <c r="CG11" s="10"/>
      <c r="CH11" s="75"/>
      <c r="CI11" s="75"/>
      <c r="CJ11" s="76"/>
      <c r="CK11" s="10"/>
      <c r="CL11" s="75"/>
      <c r="CM11" s="75"/>
      <c r="CN11" s="76"/>
      <c r="CO11" s="10"/>
      <c r="CP11" s="75"/>
      <c r="CQ11" s="75"/>
      <c r="CR11" s="76"/>
      <c r="CS11" s="10"/>
      <c r="CT11" s="75"/>
      <c r="CU11" s="75"/>
      <c r="CV11" s="76"/>
      <c r="CW11" s="10"/>
      <c r="CX11" s="75"/>
      <c r="CY11" s="75"/>
      <c r="CZ11" s="76"/>
      <c r="DA11" s="10"/>
      <c r="DB11" s="75"/>
      <c r="DC11" s="75"/>
      <c r="DD11" s="76"/>
      <c r="DE11" s="10"/>
      <c r="DF11" s="75"/>
      <c r="DG11" s="75"/>
      <c r="DH11" s="76"/>
      <c r="DI11" s="10"/>
      <c r="DJ11" s="75"/>
      <c r="DK11" s="75"/>
      <c r="DL11" s="76"/>
      <c r="DM11" s="10"/>
      <c r="DN11" s="75"/>
      <c r="DO11" s="75"/>
      <c r="DP11" s="76"/>
      <c r="DQ11" s="10"/>
      <c r="DR11" s="75"/>
      <c r="DS11" s="75"/>
      <c r="DT11" s="76"/>
      <c r="DU11" s="10"/>
      <c r="DV11" s="75"/>
      <c r="DW11" s="75"/>
      <c r="DX11" s="76"/>
      <c r="DY11" s="10"/>
      <c r="DZ11" s="75"/>
      <c r="EA11" s="75"/>
      <c r="EB11" s="76"/>
      <c r="EC11" s="10"/>
      <c r="ED11" s="75"/>
      <c r="EE11" s="75"/>
      <c r="EF11" s="76"/>
      <c r="EG11" s="10"/>
      <c r="EH11" s="75"/>
      <c r="EI11" s="75"/>
      <c r="EJ11" s="76"/>
      <c r="EK11" s="10"/>
      <c r="EL11" s="75"/>
      <c r="EM11" s="75"/>
      <c r="EN11" s="76"/>
      <c r="EO11" s="10"/>
      <c r="EP11" s="75"/>
      <c r="EQ11" s="75"/>
      <c r="ER11" s="76"/>
      <c r="ES11" s="10"/>
      <c r="ET11" s="75"/>
      <c r="EU11" s="75"/>
      <c r="EV11" s="76"/>
      <c r="EW11" s="10"/>
      <c r="EX11" s="75"/>
      <c r="EY11" s="75"/>
      <c r="EZ11" s="76"/>
      <c r="FA11" s="10"/>
      <c r="FB11" s="75"/>
      <c r="FC11" s="75"/>
      <c r="FD11" s="76"/>
      <c r="FE11" s="10"/>
      <c r="FF11" s="75"/>
      <c r="FG11" s="75"/>
      <c r="FH11" s="76"/>
      <c r="FI11" s="10"/>
      <c r="FJ11" s="75"/>
      <c r="FK11" s="75"/>
      <c r="FL11" s="76"/>
      <c r="FM11" s="10"/>
      <c r="FN11" s="75"/>
      <c r="FO11" s="75"/>
      <c r="FP11" s="76"/>
      <c r="FQ11" s="10"/>
      <c r="FR11" s="75"/>
      <c r="FS11" s="75"/>
      <c r="FT11" s="76"/>
      <c r="FU11" s="10"/>
      <c r="FV11" s="75"/>
      <c r="FW11" s="75"/>
      <c r="FX11" s="76"/>
      <c r="FY11" s="10"/>
      <c r="FZ11" s="75"/>
      <c r="GA11" s="75"/>
      <c r="GB11" s="76"/>
      <c r="GC11" s="10"/>
      <c r="GD11" s="75"/>
      <c r="GE11" s="75"/>
      <c r="GF11" s="76"/>
      <c r="GG11" s="10"/>
      <c r="GH11" s="75"/>
      <c r="GI11" s="75"/>
      <c r="GJ11" s="76"/>
      <c r="GK11" s="10"/>
      <c r="GL11" s="75"/>
      <c r="GM11" s="75"/>
      <c r="GN11" s="76"/>
      <c r="GO11" s="10"/>
      <c r="GP11" s="75"/>
      <c r="GQ11" s="75"/>
      <c r="GR11" s="76"/>
      <c r="GS11" s="10"/>
      <c r="GT11" s="75"/>
      <c r="GU11" s="75"/>
      <c r="GV11" s="76"/>
      <c r="GW11" s="10"/>
      <c r="GX11" s="75"/>
      <c r="GY11" s="75"/>
      <c r="GZ11" s="76"/>
      <c r="HA11" s="10"/>
      <c r="HB11" s="75"/>
      <c r="HC11" s="75"/>
      <c r="HD11" s="76"/>
      <c r="HE11" s="10"/>
      <c r="HF11" s="75"/>
      <c r="HG11" s="75"/>
      <c r="HH11" s="76"/>
      <c r="HI11" s="10"/>
      <c r="HJ11" s="75"/>
      <c r="HK11" s="75"/>
      <c r="HL11" s="76"/>
      <c r="HM11" s="10"/>
      <c r="HN11" s="75"/>
      <c r="HO11" s="75"/>
      <c r="HP11" s="76"/>
      <c r="HQ11" s="10"/>
      <c r="HR11" s="75"/>
      <c r="HS11" s="75"/>
      <c r="HT11" s="76"/>
      <c r="HU11" s="10"/>
      <c r="HV11" s="75"/>
      <c r="HW11" s="75"/>
      <c r="HX11" s="76"/>
      <c r="HY11" s="10"/>
      <c r="HZ11" s="75"/>
      <c r="IA11" s="75"/>
      <c r="IB11" s="76"/>
      <c r="IC11" s="10"/>
      <c r="ID11" s="75"/>
      <c r="IE11" s="75"/>
      <c r="IF11" s="76"/>
      <c r="IG11" s="10"/>
      <c r="IH11" s="75"/>
      <c r="II11" s="75"/>
      <c r="IJ11" s="76"/>
      <c r="IK11" s="10"/>
      <c r="IL11" s="75"/>
      <c r="IM11" s="75"/>
      <c r="IN11" s="76"/>
      <c r="IO11" s="10"/>
      <c r="IP11" s="75"/>
      <c r="IQ11" s="75"/>
      <c r="IR11" s="76"/>
      <c r="IS11" s="10"/>
      <c r="IT11" s="75"/>
      <c r="IU11" s="75"/>
    </row>
    <row r="12" spans="1:4" ht="15.75">
      <c r="A12" s="9" t="s">
        <v>74</v>
      </c>
      <c r="B12" s="3" t="s">
        <v>75</v>
      </c>
      <c r="C12" s="3" t="s">
        <v>9</v>
      </c>
      <c r="D12" s="159">
        <f>SUM(D13:D19)</f>
        <v>19399.5</v>
      </c>
    </row>
    <row r="13" spans="1:4" ht="33.75" customHeight="1">
      <c r="A13" s="9" t="s">
        <v>2</v>
      </c>
      <c r="B13" s="3" t="s">
        <v>75</v>
      </c>
      <c r="C13" s="3" t="s">
        <v>78</v>
      </c>
      <c r="D13" s="159">
        <v>1380</v>
      </c>
    </row>
    <row r="14" spans="1:4" ht="47.25">
      <c r="A14" s="9" t="s">
        <v>1</v>
      </c>
      <c r="B14" s="3" t="s">
        <v>75</v>
      </c>
      <c r="C14" s="3" t="s">
        <v>79</v>
      </c>
      <c r="D14" s="159">
        <v>35</v>
      </c>
    </row>
    <row r="15" spans="1:4" ht="63">
      <c r="A15" s="9" t="s">
        <v>3</v>
      </c>
      <c r="B15" s="3" t="s">
        <v>75</v>
      </c>
      <c r="C15" s="3" t="s">
        <v>80</v>
      </c>
      <c r="D15" s="159">
        <v>16580</v>
      </c>
    </row>
    <row r="16" spans="1:4" ht="47.25">
      <c r="A16" s="9" t="s">
        <v>0</v>
      </c>
      <c r="B16" s="3" t="s">
        <v>75</v>
      </c>
      <c r="C16" s="3" t="s">
        <v>82</v>
      </c>
      <c r="D16" s="159">
        <v>410.8</v>
      </c>
    </row>
    <row r="17" spans="1:4" ht="15.75">
      <c r="A17" s="9" t="s">
        <v>492</v>
      </c>
      <c r="B17" s="3" t="s">
        <v>75</v>
      </c>
      <c r="C17" s="3" t="s">
        <v>491</v>
      </c>
      <c r="D17" s="159">
        <v>415</v>
      </c>
    </row>
    <row r="18" spans="1:4" ht="15.75">
      <c r="A18" s="9" t="s">
        <v>85</v>
      </c>
      <c r="B18" s="3" t="s">
        <v>75</v>
      </c>
      <c r="C18" s="3" t="s">
        <v>114</v>
      </c>
      <c r="D18" s="159">
        <v>50</v>
      </c>
    </row>
    <row r="19" spans="1:4" ht="15.75">
      <c r="A19" s="9" t="s">
        <v>86</v>
      </c>
      <c r="B19" s="3" t="s">
        <v>75</v>
      </c>
      <c r="C19" s="3" t="s">
        <v>98</v>
      </c>
      <c r="D19" s="159">
        <v>528.7</v>
      </c>
    </row>
    <row r="20" spans="1:4" ht="15.75">
      <c r="A20" s="9" t="s">
        <v>87</v>
      </c>
      <c r="B20" s="3" t="s">
        <v>78</v>
      </c>
      <c r="C20" s="3" t="s">
        <v>9</v>
      </c>
      <c r="D20" s="159">
        <f>SUM(D21)</f>
        <v>375</v>
      </c>
    </row>
    <row r="21" spans="1:4" ht="15.75">
      <c r="A21" s="9" t="s">
        <v>147</v>
      </c>
      <c r="B21" s="3" t="s">
        <v>78</v>
      </c>
      <c r="C21" s="3" t="s">
        <v>79</v>
      </c>
      <c r="D21" s="159">
        <v>375</v>
      </c>
    </row>
    <row r="22" spans="1:4" ht="31.5">
      <c r="A22" s="9" t="s">
        <v>88</v>
      </c>
      <c r="B22" s="3" t="s">
        <v>79</v>
      </c>
      <c r="C22" s="3" t="s">
        <v>9</v>
      </c>
      <c r="D22" s="159">
        <f>SUM(D23:D24)</f>
        <v>1401</v>
      </c>
    </row>
    <row r="23" spans="1:4" ht="45" customHeight="1">
      <c r="A23" s="9" t="s">
        <v>146</v>
      </c>
      <c r="B23" s="3" t="s">
        <v>79</v>
      </c>
      <c r="C23" s="3" t="s">
        <v>89</v>
      </c>
      <c r="D23" s="159">
        <v>51</v>
      </c>
    </row>
    <row r="24" spans="1:4" ht="15.75">
      <c r="A24" s="9" t="s">
        <v>102</v>
      </c>
      <c r="B24" s="3" t="s">
        <v>79</v>
      </c>
      <c r="C24" s="3">
        <v>10</v>
      </c>
      <c r="D24" s="159">
        <v>1350</v>
      </c>
    </row>
    <row r="25" spans="1:4" ht="15.75">
      <c r="A25" s="9" t="s">
        <v>90</v>
      </c>
      <c r="B25" s="3" t="s">
        <v>80</v>
      </c>
      <c r="C25" s="3" t="s">
        <v>9</v>
      </c>
      <c r="D25" s="159">
        <f>SUM(D26:D28)</f>
        <v>3281.5</v>
      </c>
    </row>
    <row r="26" spans="1:4" ht="15.75">
      <c r="A26" s="9" t="s">
        <v>91</v>
      </c>
      <c r="B26" s="3" t="s">
        <v>80</v>
      </c>
      <c r="C26" s="3" t="s">
        <v>75</v>
      </c>
      <c r="D26" s="159">
        <v>84.9</v>
      </c>
    </row>
    <row r="27" spans="1:4" ht="15.75">
      <c r="A27" s="9" t="s">
        <v>94</v>
      </c>
      <c r="B27" s="3" t="s">
        <v>80</v>
      </c>
      <c r="C27" s="3" t="s">
        <v>89</v>
      </c>
      <c r="D27" s="159">
        <v>3196.6</v>
      </c>
    </row>
    <row r="28" spans="1:4" ht="15.75" hidden="1">
      <c r="A28" s="9" t="s">
        <v>107</v>
      </c>
      <c r="B28" s="3" t="s">
        <v>80</v>
      </c>
      <c r="C28" s="3" t="s">
        <v>84</v>
      </c>
      <c r="D28" s="159">
        <v>0</v>
      </c>
    </row>
    <row r="29" spans="1:4" ht="15.75">
      <c r="A29" s="9" t="s">
        <v>108</v>
      </c>
      <c r="B29" s="3" t="s">
        <v>81</v>
      </c>
      <c r="C29" s="3" t="s">
        <v>9</v>
      </c>
      <c r="D29" s="159">
        <f>SUM(D30:D32)</f>
        <v>1939.5</v>
      </c>
    </row>
    <row r="30" spans="1:4" ht="15.75">
      <c r="A30" s="9" t="s">
        <v>109</v>
      </c>
      <c r="B30" s="3" t="s">
        <v>81</v>
      </c>
      <c r="C30" s="3" t="s">
        <v>75</v>
      </c>
      <c r="D30" s="159">
        <v>172.5</v>
      </c>
    </row>
    <row r="31" spans="1:4" ht="15.75">
      <c r="A31" s="9" t="s">
        <v>110</v>
      </c>
      <c r="B31" s="3" t="s">
        <v>81</v>
      </c>
      <c r="C31" s="3" t="s">
        <v>78</v>
      </c>
      <c r="D31" s="159">
        <v>697</v>
      </c>
    </row>
    <row r="32" spans="1:4" ht="15.75">
      <c r="A32" s="9" t="s">
        <v>149</v>
      </c>
      <c r="B32" s="3" t="s">
        <v>81</v>
      </c>
      <c r="C32" s="3" t="s">
        <v>79</v>
      </c>
      <c r="D32" s="159">
        <v>1070</v>
      </c>
    </row>
    <row r="33" spans="1:4" ht="15.75">
      <c r="A33" s="77" t="s">
        <v>101</v>
      </c>
      <c r="B33" s="3" t="s">
        <v>83</v>
      </c>
      <c r="C33" s="3" t="s">
        <v>9</v>
      </c>
      <c r="D33" s="159">
        <f>D34+D35</f>
        <v>5304</v>
      </c>
    </row>
    <row r="34" spans="1:4" ht="15.75">
      <c r="A34" s="9" t="s">
        <v>111</v>
      </c>
      <c r="B34" s="3" t="s">
        <v>83</v>
      </c>
      <c r="C34" s="3" t="s">
        <v>75</v>
      </c>
      <c r="D34" s="159">
        <v>5304</v>
      </c>
    </row>
    <row r="35" spans="1:4" ht="15.75" hidden="1">
      <c r="A35" s="9" t="s">
        <v>100</v>
      </c>
      <c r="B35" s="3" t="s">
        <v>83</v>
      </c>
      <c r="C35" s="3" t="s">
        <v>80</v>
      </c>
      <c r="D35" s="159">
        <v>0</v>
      </c>
    </row>
    <row r="36" spans="1:4" ht="15.75">
      <c r="A36" s="9" t="s">
        <v>112</v>
      </c>
      <c r="B36" s="3" t="s">
        <v>106</v>
      </c>
      <c r="C36" s="3" t="s">
        <v>9</v>
      </c>
      <c r="D36" s="159">
        <f>SUM(D37)</f>
        <v>600</v>
      </c>
    </row>
    <row r="37" spans="1:4" ht="15.75">
      <c r="A37" s="9" t="s">
        <v>113</v>
      </c>
      <c r="B37" s="3">
        <v>10</v>
      </c>
      <c r="C37" s="3" t="s">
        <v>75</v>
      </c>
      <c r="D37" s="159">
        <v>600</v>
      </c>
    </row>
    <row r="38" spans="1:4" ht="15.75">
      <c r="A38" s="9" t="s">
        <v>4</v>
      </c>
      <c r="B38" s="3" t="s">
        <v>114</v>
      </c>
      <c r="C38" s="3" t="s">
        <v>9</v>
      </c>
      <c r="D38" s="159">
        <f>D39</f>
        <v>50</v>
      </c>
    </row>
    <row r="39" spans="1:4" ht="15.75">
      <c r="A39" s="9" t="s">
        <v>99</v>
      </c>
      <c r="B39" s="3" t="s">
        <v>114</v>
      </c>
      <c r="C39" s="3" t="s">
        <v>81</v>
      </c>
      <c r="D39" s="159">
        <v>50</v>
      </c>
    </row>
    <row r="40" spans="1:8" ht="16.5" thickBot="1">
      <c r="A40" s="78" t="s">
        <v>125</v>
      </c>
      <c r="B40" s="66"/>
      <c r="C40" s="66"/>
      <c r="D40" s="160">
        <f>D38+D36+D33+D29+D25+D22+D20+D12</f>
        <v>32350.5</v>
      </c>
      <c r="E40" s="67"/>
      <c r="H40" s="36"/>
    </row>
    <row r="42" spans="1:4" ht="15.75">
      <c r="A42" s="1" t="s">
        <v>33</v>
      </c>
      <c r="B42" s="29"/>
      <c r="C42" s="29"/>
      <c r="D42" s="37" t="s">
        <v>37</v>
      </c>
    </row>
    <row r="43" ht="15.75">
      <c r="D43" s="146"/>
    </row>
    <row r="99" ht="15.75">
      <c r="A99" s="1" t="s">
        <v>4</v>
      </c>
    </row>
  </sheetData>
  <sheetProtection/>
  <mergeCells count="4">
    <mergeCell ref="A6:D6"/>
    <mergeCell ref="A7:D7"/>
    <mergeCell ref="A8:D8"/>
    <mergeCell ref="A9:D9"/>
  </mergeCells>
  <printOptions/>
  <pageMargins left="0.86" right="0.16" top="0.5905511811023623" bottom="0.3937007874015748" header="0.5118110236220472" footer="0.5118110236220472"/>
  <pageSetup fitToHeight="2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0"/>
  <sheetViews>
    <sheetView zoomScalePageLayoutView="0" workbookViewId="0" topLeftCell="A20">
      <selection activeCell="E41" sqref="E41"/>
    </sheetView>
  </sheetViews>
  <sheetFormatPr defaultColWidth="9.00390625" defaultRowHeight="12.75"/>
  <cols>
    <col min="1" max="1" width="59.125" style="1" customWidth="1"/>
    <col min="2" max="2" width="8.25390625" style="2" customWidth="1"/>
    <col min="3" max="3" width="10.375" style="2" bestFit="1" customWidth="1"/>
    <col min="4" max="4" width="18.125" style="70" customWidth="1"/>
    <col min="5" max="5" width="21.75390625" style="70" customWidth="1"/>
    <col min="6" max="6" width="7.875" style="1" customWidth="1"/>
    <col min="7" max="16384" width="9.125" style="1" customWidth="1"/>
  </cols>
  <sheetData>
    <row r="1" spans="4:5" ht="15.75">
      <c r="D1" s="21"/>
      <c r="E1" s="21" t="s">
        <v>232</v>
      </c>
    </row>
    <row r="2" spans="2:5" ht="15.75">
      <c r="B2" s="68"/>
      <c r="C2" s="68"/>
      <c r="D2" s="1"/>
      <c r="E2" s="1" t="s">
        <v>509</v>
      </c>
    </row>
    <row r="3" spans="2:5" ht="78.75">
      <c r="B3" s="68"/>
      <c r="C3" s="68"/>
      <c r="D3" s="27"/>
      <c r="E3" s="27" t="s">
        <v>483</v>
      </c>
    </row>
    <row r="4" spans="2:5" ht="110.25">
      <c r="B4" s="68"/>
      <c r="C4" s="68"/>
      <c r="D4" s="27"/>
      <c r="E4" s="27" t="s">
        <v>505</v>
      </c>
    </row>
    <row r="5" spans="2:5" ht="15.75">
      <c r="B5" s="68"/>
      <c r="C5" s="68"/>
      <c r="D5" s="27"/>
      <c r="E5" s="27" t="s">
        <v>488</v>
      </c>
    </row>
    <row r="6" spans="1:5" ht="15.75">
      <c r="A6" s="293" t="s">
        <v>40</v>
      </c>
      <c r="B6" s="293"/>
      <c r="C6" s="293"/>
      <c r="D6" s="293"/>
      <c r="E6" s="293"/>
    </row>
    <row r="7" spans="1:5" ht="18.75" customHeight="1">
      <c r="A7" s="293" t="s">
        <v>539</v>
      </c>
      <c r="B7" s="293"/>
      <c r="C7" s="293"/>
      <c r="D7" s="293"/>
      <c r="E7" s="293"/>
    </row>
    <row r="8" spans="1:7" ht="15.75" customHeight="1">
      <c r="A8" s="293" t="s">
        <v>44</v>
      </c>
      <c r="B8" s="293"/>
      <c r="C8" s="293"/>
      <c r="D8" s="293"/>
      <c r="E8" s="293"/>
      <c r="F8" s="71"/>
      <c r="G8" s="71"/>
    </row>
    <row r="9" spans="1:5" ht="15.75">
      <c r="A9" s="293" t="s">
        <v>45</v>
      </c>
      <c r="B9" s="293"/>
      <c r="C9" s="293"/>
      <c r="D9" s="293"/>
      <c r="E9" s="293"/>
    </row>
    <row r="10" spans="1:5" ht="16.5" thickBot="1">
      <c r="A10" s="10"/>
      <c r="B10" s="10"/>
      <c r="C10" s="10"/>
      <c r="D10" s="12"/>
      <c r="E10" s="12" t="s">
        <v>133</v>
      </c>
    </row>
    <row r="11" spans="1:256" s="69" customFormat="1" ht="31.5" customHeight="1">
      <c r="A11" s="295" t="s">
        <v>23</v>
      </c>
      <c r="B11" s="297" t="s">
        <v>10</v>
      </c>
      <c r="C11" s="297" t="s">
        <v>11</v>
      </c>
      <c r="D11" s="299" t="s">
        <v>35</v>
      </c>
      <c r="E11" s="300"/>
      <c r="F11" s="10"/>
      <c r="G11" s="75"/>
      <c r="H11" s="75"/>
      <c r="I11" s="76"/>
      <c r="J11" s="10"/>
      <c r="K11" s="75"/>
      <c r="L11" s="75"/>
      <c r="M11" s="76"/>
      <c r="N11" s="10"/>
      <c r="O11" s="75"/>
      <c r="P11" s="75"/>
      <c r="Q11" s="76"/>
      <c r="R11" s="10"/>
      <c r="S11" s="75"/>
      <c r="T11" s="75"/>
      <c r="U11" s="76"/>
      <c r="V11" s="10"/>
      <c r="W11" s="75"/>
      <c r="X11" s="75"/>
      <c r="Y11" s="76"/>
      <c r="Z11" s="10"/>
      <c r="AA11" s="75"/>
      <c r="AB11" s="75"/>
      <c r="AC11" s="76"/>
      <c r="AD11" s="10"/>
      <c r="AE11" s="75"/>
      <c r="AF11" s="75"/>
      <c r="AG11" s="76"/>
      <c r="AH11" s="10"/>
      <c r="AI11" s="75"/>
      <c r="AJ11" s="75"/>
      <c r="AK11" s="76"/>
      <c r="AL11" s="10"/>
      <c r="AM11" s="75"/>
      <c r="AN11" s="75"/>
      <c r="AO11" s="76"/>
      <c r="AP11" s="10"/>
      <c r="AQ11" s="75"/>
      <c r="AR11" s="75"/>
      <c r="AS11" s="76"/>
      <c r="AT11" s="10"/>
      <c r="AU11" s="75"/>
      <c r="AV11" s="75"/>
      <c r="AW11" s="76"/>
      <c r="AX11" s="10"/>
      <c r="AY11" s="75"/>
      <c r="AZ11" s="75"/>
      <c r="BA11" s="76"/>
      <c r="BB11" s="10"/>
      <c r="BC11" s="75"/>
      <c r="BD11" s="75"/>
      <c r="BE11" s="76"/>
      <c r="BF11" s="10"/>
      <c r="BG11" s="75"/>
      <c r="BH11" s="75"/>
      <c r="BI11" s="76"/>
      <c r="BJ11" s="10"/>
      <c r="BK11" s="75"/>
      <c r="BL11" s="75"/>
      <c r="BM11" s="76"/>
      <c r="BN11" s="10"/>
      <c r="BO11" s="75"/>
      <c r="BP11" s="75"/>
      <c r="BQ11" s="76"/>
      <c r="BR11" s="10"/>
      <c r="BS11" s="75"/>
      <c r="BT11" s="75"/>
      <c r="BU11" s="76"/>
      <c r="BV11" s="10"/>
      <c r="BW11" s="75"/>
      <c r="BX11" s="75"/>
      <c r="BY11" s="76"/>
      <c r="BZ11" s="10"/>
      <c r="CA11" s="75"/>
      <c r="CB11" s="75"/>
      <c r="CC11" s="76"/>
      <c r="CD11" s="10"/>
      <c r="CE11" s="75"/>
      <c r="CF11" s="75"/>
      <c r="CG11" s="76"/>
      <c r="CH11" s="10"/>
      <c r="CI11" s="75"/>
      <c r="CJ11" s="75"/>
      <c r="CK11" s="76"/>
      <c r="CL11" s="10"/>
      <c r="CM11" s="75"/>
      <c r="CN11" s="75"/>
      <c r="CO11" s="76"/>
      <c r="CP11" s="10"/>
      <c r="CQ11" s="75"/>
      <c r="CR11" s="75"/>
      <c r="CS11" s="76"/>
      <c r="CT11" s="10"/>
      <c r="CU11" s="75"/>
      <c r="CV11" s="75"/>
      <c r="CW11" s="76"/>
      <c r="CX11" s="10"/>
      <c r="CY11" s="75"/>
      <c r="CZ11" s="75"/>
      <c r="DA11" s="76"/>
      <c r="DB11" s="10"/>
      <c r="DC11" s="75"/>
      <c r="DD11" s="75"/>
      <c r="DE11" s="76"/>
      <c r="DF11" s="10"/>
      <c r="DG11" s="75"/>
      <c r="DH11" s="75"/>
      <c r="DI11" s="76"/>
      <c r="DJ11" s="10"/>
      <c r="DK11" s="75"/>
      <c r="DL11" s="75"/>
      <c r="DM11" s="76"/>
      <c r="DN11" s="10"/>
      <c r="DO11" s="75"/>
      <c r="DP11" s="75"/>
      <c r="DQ11" s="76"/>
      <c r="DR11" s="10"/>
      <c r="DS11" s="75"/>
      <c r="DT11" s="75"/>
      <c r="DU11" s="76"/>
      <c r="DV11" s="10"/>
      <c r="DW11" s="75"/>
      <c r="DX11" s="75"/>
      <c r="DY11" s="76"/>
      <c r="DZ11" s="10"/>
      <c r="EA11" s="75"/>
      <c r="EB11" s="75"/>
      <c r="EC11" s="76"/>
      <c r="ED11" s="10"/>
      <c r="EE11" s="75"/>
      <c r="EF11" s="75"/>
      <c r="EG11" s="76"/>
      <c r="EH11" s="10"/>
      <c r="EI11" s="75"/>
      <c r="EJ11" s="75"/>
      <c r="EK11" s="76"/>
      <c r="EL11" s="10"/>
      <c r="EM11" s="75"/>
      <c r="EN11" s="75"/>
      <c r="EO11" s="76"/>
      <c r="EP11" s="10"/>
      <c r="EQ11" s="75"/>
      <c r="ER11" s="75"/>
      <c r="ES11" s="76"/>
      <c r="ET11" s="10"/>
      <c r="EU11" s="75"/>
      <c r="EV11" s="75"/>
      <c r="EW11" s="76"/>
      <c r="EX11" s="10"/>
      <c r="EY11" s="75"/>
      <c r="EZ11" s="75"/>
      <c r="FA11" s="76"/>
      <c r="FB11" s="10"/>
      <c r="FC11" s="75"/>
      <c r="FD11" s="75"/>
      <c r="FE11" s="76"/>
      <c r="FF11" s="10"/>
      <c r="FG11" s="75"/>
      <c r="FH11" s="75"/>
      <c r="FI11" s="76"/>
      <c r="FJ11" s="10"/>
      <c r="FK11" s="75"/>
      <c r="FL11" s="75"/>
      <c r="FM11" s="76"/>
      <c r="FN11" s="10"/>
      <c r="FO11" s="75"/>
      <c r="FP11" s="75"/>
      <c r="FQ11" s="76"/>
      <c r="FR11" s="10"/>
      <c r="FS11" s="75"/>
      <c r="FT11" s="75"/>
      <c r="FU11" s="76"/>
      <c r="FV11" s="10"/>
      <c r="FW11" s="75"/>
      <c r="FX11" s="75"/>
      <c r="FY11" s="76"/>
      <c r="FZ11" s="10"/>
      <c r="GA11" s="75"/>
      <c r="GB11" s="75"/>
      <c r="GC11" s="76"/>
      <c r="GD11" s="10"/>
      <c r="GE11" s="75"/>
      <c r="GF11" s="75"/>
      <c r="GG11" s="76"/>
      <c r="GH11" s="10"/>
      <c r="GI11" s="75"/>
      <c r="GJ11" s="75"/>
      <c r="GK11" s="76"/>
      <c r="GL11" s="10"/>
      <c r="GM11" s="75"/>
      <c r="GN11" s="75"/>
      <c r="GO11" s="76"/>
      <c r="GP11" s="10"/>
      <c r="GQ11" s="75"/>
      <c r="GR11" s="75"/>
      <c r="GS11" s="76"/>
      <c r="GT11" s="10"/>
      <c r="GU11" s="75"/>
      <c r="GV11" s="75"/>
      <c r="GW11" s="76"/>
      <c r="GX11" s="10"/>
      <c r="GY11" s="75"/>
      <c r="GZ11" s="75"/>
      <c r="HA11" s="76"/>
      <c r="HB11" s="10"/>
      <c r="HC11" s="75"/>
      <c r="HD11" s="75"/>
      <c r="HE11" s="76"/>
      <c r="HF11" s="10"/>
      <c r="HG11" s="75"/>
      <c r="HH11" s="75"/>
      <c r="HI11" s="76"/>
      <c r="HJ11" s="10"/>
      <c r="HK11" s="75"/>
      <c r="HL11" s="75"/>
      <c r="HM11" s="76"/>
      <c r="HN11" s="10"/>
      <c r="HO11" s="75"/>
      <c r="HP11" s="75"/>
      <c r="HQ11" s="76"/>
      <c r="HR11" s="10"/>
      <c r="HS11" s="75"/>
      <c r="HT11" s="75"/>
      <c r="HU11" s="76"/>
      <c r="HV11" s="10"/>
      <c r="HW11" s="75"/>
      <c r="HX11" s="75"/>
      <c r="HY11" s="76"/>
      <c r="HZ11" s="10"/>
      <c r="IA11" s="75"/>
      <c r="IB11" s="75"/>
      <c r="IC11" s="76"/>
      <c r="ID11" s="10"/>
      <c r="IE11" s="75"/>
      <c r="IF11" s="75"/>
      <c r="IG11" s="76"/>
      <c r="IH11" s="10"/>
      <c r="II11" s="75"/>
      <c r="IJ11" s="75"/>
      <c r="IK11" s="76"/>
      <c r="IL11" s="10"/>
      <c r="IM11" s="75"/>
      <c r="IN11" s="75"/>
      <c r="IO11" s="76"/>
      <c r="IP11" s="10"/>
      <c r="IQ11" s="75"/>
      <c r="IR11" s="75"/>
      <c r="IS11" s="76"/>
      <c r="IT11" s="10"/>
      <c r="IU11" s="75"/>
      <c r="IV11" s="75"/>
    </row>
    <row r="12" spans="1:256" s="69" customFormat="1" ht="15.75">
      <c r="A12" s="296"/>
      <c r="B12" s="298"/>
      <c r="C12" s="298"/>
      <c r="D12" s="233" t="s">
        <v>515</v>
      </c>
      <c r="E12" s="235" t="s">
        <v>516</v>
      </c>
      <c r="F12" s="10"/>
      <c r="G12" s="75"/>
      <c r="H12" s="75"/>
      <c r="I12" s="76"/>
      <c r="J12" s="10"/>
      <c r="K12" s="75"/>
      <c r="L12" s="75"/>
      <c r="M12" s="76"/>
      <c r="N12" s="10"/>
      <c r="O12" s="75"/>
      <c r="P12" s="75"/>
      <c r="Q12" s="76"/>
      <c r="R12" s="10"/>
      <c r="S12" s="75"/>
      <c r="T12" s="75"/>
      <c r="U12" s="76"/>
      <c r="V12" s="10"/>
      <c r="W12" s="75"/>
      <c r="X12" s="75"/>
      <c r="Y12" s="76"/>
      <c r="Z12" s="10"/>
      <c r="AA12" s="75"/>
      <c r="AB12" s="75"/>
      <c r="AC12" s="76"/>
      <c r="AD12" s="10"/>
      <c r="AE12" s="75"/>
      <c r="AF12" s="75"/>
      <c r="AG12" s="76"/>
      <c r="AH12" s="10"/>
      <c r="AI12" s="75"/>
      <c r="AJ12" s="75"/>
      <c r="AK12" s="76"/>
      <c r="AL12" s="10"/>
      <c r="AM12" s="75"/>
      <c r="AN12" s="75"/>
      <c r="AO12" s="76"/>
      <c r="AP12" s="10"/>
      <c r="AQ12" s="75"/>
      <c r="AR12" s="75"/>
      <c r="AS12" s="76"/>
      <c r="AT12" s="10"/>
      <c r="AU12" s="75"/>
      <c r="AV12" s="75"/>
      <c r="AW12" s="76"/>
      <c r="AX12" s="10"/>
      <c r="AY12" s="75"/>
      <c r="AZ12" s="75"/>
      <c r="BA12" s="76"/>
      <c r="BB12" s="10"/>
      <c r="BC12" s="75"/>
      <c r="BD12" s="75"/>
      <c r="BE12" s="76"/>
      <c r="BF12" s="10"/>
      <c r="BG12" s="75"/>
      <c r="BH12" s="75"/>
      <c r="BI12" s="76"/>
      <c r="BJ12" s="10"/>
      <c r="BK12" s="75"/>
      <c r="BL12" s="75"/>
      <c r="BM12" s="76"/>
      <c r="BN12" s="10"/>
      <c r="BO12" s="75"/>
      <c r="BP12" s="75"/>
      <c r="BQ12" s="76"/>
      <c r="BR12" s="10"/>
      <c r="BS12" s="75"/>
      <c r="BT12" s="75"/>
      <c r="BU12" s="76"/>
      <c r="BV12" s="10"/>
      <c r="BW12" s="75"/>
      <c r="BX12" s="75"/>
      <c r="BY12" s="76"/>
      <c r="BZ12" s="10"/>
      <c r="CA12" s="75"/>
      <c r="CB12" s="75"/>
      <c r="CC12" s="76"/>
      <c r="CD12" s="10"/>
      <c r="CE12" s="75"/>
      <c r="CF12" s="75"/>
      <c r="CG12" s="76"/>
      <c r="CH12" s="10"/>
      <c r="CI12" s="75"/>
      <c r="CJ12" s="75"/>
      <c r="CK12" s="76"/>
      <c r="CL12" s="10"/>
      <c r="CM12" s="75"/>
      <c r="CN12" s="75"/>
      <c r="CO12" s="76"/>
      <c r="CP12" s="10"/>
      <c r="CQ12" s="75"/>
      <c r="CR12" s="75"/>
      <c r="CS12" s="76"/>
      <c r="CT12" s="10"/>
      <c r="CU12" s="75"/>
      <c r="CV12" s="75"/>
      <c r="CW12" s="76"/>
      <c r="CX12" s="10"/>
      <c r="CY12" s="75"/>
      <c r="CZ12" s="75"/>
      <c r="DA12" s="76"/>
      <c r="DB12" s="10"/>
      <c r="DC12" s="75"/>
      <c r="DD12" s="75"/>
      <c r="DE12" s="76"/>
      <c r="DF12" s="10"/>
      <c r="DG12" s="75"/>
      <c r="DH12" s="75"/>
      <c r="DI12" s="76"/>
      <c r="DJ12" s="10"/>
      <c r="DK12" s="75"/>
      <c r="DL12" s="75"/>
      <c r="DM12" s="76"/>
      <c r="DN12" s="10"/>
      <c r="DO12" s="75"/>
      <c r="DP12" s="75"/>
      <c r="DQ12" s="76"/>
      <c r="DR12" s="10"/>
      <c r="DS12" s="75"/>
      <c r="DT12" s="75"/>
      <c r="DU12" s="76"/>
      <c r="DV12" s="10"/>
      <c r="DW12" s="75"/>
      <c r="DX12" s="75"/>
      <c r="DY12" s="76"/>
      <c r="DZ12" s="10"/>
      <c r="EA12" s="75"/>
      <c r="EB12" s="75"/>
      <c r="EC12" s="76"/>
      <c r="ED12" s="10"/>
      <c r="EE12" s="75"/>
      <c r="EF12" s="75"/>
      <c r="EG12" s="76"/>
      <c r="EH12" s="10"/>
      <c r="EI12" s="75"/>
      <c r="EJ12" s="75"/>
      <c r="EK12" s="76"/>
      <c r="EL12" s="10"/>
      <c r="EM12" s="75"/>
      <c r="EN12" s="75"/>
      <c r="EO12" s="76"/>
      <c r="EP12" s="10"/>
      <c r="EQ12" s="75"/>
      <c r="ER12" s="75"/>
      <c r="ES12" s="76"/>
      <c r="ET12" s="10"/>
      <c r="EU12" s="75"/>
      <c r="EV12" s="75"/>
      <c r="EW12" s="76"/>
      <c r="EX12" s="10"/>
      <c r="EY12" s="75"/>
      <c r="EZ12" s="75"/>
      <c r="FA12" s="76"/>
      <c r="FB12" s="10"/>
      <c r="FC12" s="75"/>
      <c r="FD12" s="75"/>
      <c r="FE12" s="76"/>
      <c r="FF12" s="10"/>
      <c r="FG12" s="75"/>
      <c r="FH12" s="75"/>
      <c r="FI12" s="76"/>
      <c r="FJ12" s="10"/>
      <c r="FK12" s="75"/>
      <c r="FL12" s="75"/>
      <c r="FM12" s="76"/>
      <c r="FN12" s="10"/>
      <c r="FO12" s="75"/>
      <c r="FP12" s="75"/>
      <c r="FQ12" s="76"/>
      <c r="FR12" s="10"/>
      <c r="FS12" s="75"/>
      <c r="FT12" s="75"/>
      <c r="FU12" s="76"/>
      <c r="FV12" s="10"/>
      <c r="FW12" s="75"/>
      <c r="FX12" s="75"/>
      <c r="FY12" s="76"/>
      <c r="FZ12" s="10"/>
      <c r="GA12" s="75"/>
      <c r="GB12" s="75"/>
      <c r="GC12" s="76"/>
      <c r="GD12" s="10"/>
      <c r="GE12" s="75"/>
      <c r="GF12" s="75"/>
      <c r="GG12" s="76"/>
      <c r="GH12" s="10"/>
      <c r="GI12" s="75"/>
      <c r="GJ12" s="75"/>
      <c r="GK12" s="76"/>
      <c r="GL12" s="10"/>
      <c r="GM12" s="75"/>
      <c r="GN12" s="75"/>
      <c r="GO12" s="76"/>
      <c r="GP12" s="10"/>
      <c r="GQ12" s="75"/>
      <c r="GR12" s="75"/>
      <c r="GS12" s="76"/>
      <c r="GT12" s="10"/>
      <c r="GU12" s="75"/>
      <c r="GV12" s="75"/>
      <c r="GW12" s="76"/>
      <c r="GX12" s="10"/>
      <c r="GY12" s="75"/>
      <c r="GZ12" s="75"/>
      <c r="HA12" s="76"/>
      <c r="HB12" s="10"/>
      <c r="HC12" s="75"/>
      <c r="HD12" s="75"/>
      <c r="HE12" s="76"/>
      <c r="HF12" s="10"/>
      <c r="HG12" s="75"/>
      <c r="HH12" s="75"/>
      <c r="HI12" s="76"/>
      <c r="HJ12" s="10"/>
      <c r="HK12" s="75"/>
      <c r="HL12" s="75"/>
      <c r="HM12" s="76"/>
      <c r="HN12" s="10"/>
      <c r="HO12" s="75"/>
      <c r="HP12" s="75"/>
      <c r="HQ12" s="76"/>
      <c r="HR12" s="10"/>
      <c r="HS12" s="75"/>
      <c r="HT12" s="75"/>
      <c r="HU12" s="76"/>
      <c r="HV12" s="10"/>
      <c r="HW12" s="75"/>
      <c r="HX12" s="75"/>
      <c r="HY12" s="76"/>
      <c r="HZ12" s="10"/>
      <c r="IA12" s="75"/>
      <c r="IB12" s="75"/>
      <c r="IC12" s="76"/>
      <c r="ID12" s="10"/>
      <c r="IE12" s="75"/>
      <c r="IF12" s="75"/>
      <c r="IG12" s="76"/>
      <c r="IH12" s="10"/>
      <c r="II12" s="75"/>
      <c r="IJ12" s="75"/>
      <c r="IK12" s="76"/>
      <c r="IL12" s="10"/>
      <c r="IM12" s="75"/>
      <c r="IN12" s="75"/>
      <c r="IO12" s="76"/>
      <c r="IP12" s="10"/>
      <c r="IQ12" s="75"/>
      <c r="IR12" s="75"/>
      <c r="IS12" s="76"/>
      <c r="IT12" s="10"/>
      <c r="IU12" s="75"/>
      <c r="IV12" s="75"/>
    </row>
    <row r="13" spans="1:5" ht="15.75">
      <c r="A13" s="9" t="s">
        <v>74</v>
      </c>
      <c r="B13" s="3" t="s">
        <v>75</v>
      </c>
      <c r="C13" s="3" t="s">
        <v>9</v>
      </c>
      <c r="D13" s="234">
        <f>SUM(D14:D20)</f>
        <v>17076.399999999998</v>
      </c>
      <c r="E13" s="159">
        <f>SUM(E14:E20)</f>
        <v>16893.2</v>
      </c>
    </row>
    <row r="14" spans="1:5" ht="33.75" customHeight="1">
      <c r="A14" s="9" t="s">
        <v>2</v>
      </c>
      <c r="B14" s="3" t="s">
        <v>75</v>
      </c>
      <c r="C14" s="3" t="s">
        <v>78</v>
      </c>
      <c r="D14" s="234">
        <v>1300</v>
      </c>
      <c r="E14" s="159">
        <v>1260</v>
      </c>
    </row>
    <row r="15" spans="1:5" ht="47.25">
      <c r="A15" s="9" t="s">
        <v>1</v>
      </c>
      <c r="B15" s="3" t="s">
        <v>75</v>
      </c>
      <c r="C15" s="3" t="s">
        <v>79</v>
      </c>
      <c r="D15" s="234">
        <v>35</v>
      </c>
      <c r="E15" s="159">
        <v>35</v>
      </c>
    </row>
    <row r="16" spans="1:5" ht="63">
      <c r="A16" s="9" t="s">
        <v>3</v>
      </c>
      <c r="B16" s="3" t="s">
        <v>75</v>
      </c>
      <c r="C16" s="3" t="s">
        <v>80</v>
      </c>
      <c r="D16" s="234">
        <v>14965</v>
      </c>
      <c r="E16" s="159">
        <v>14835</v>
      </c>
    </row>
    <row r="17" spans="1:5" ht="47.25">
      <c r="A17" s="9" t="s">
        <v>0</v>
      </c>
      <c r="B17" s="3" t="s">
        <v>75</v>
      </c>
      <c r="C17" s="3" t="s">
        <v>82</v>
      </c>
      <c r="D17" s="234">
        <v>410.8</v>
      </c>
      <c r="E17" s="159">
        <v>410.8</v>
      </c>
    </row>
    <row r="18" spans="1:5" ht="15.75" hidden="1">
      <c r="A18" s="9" t="s">
        <v>492</v>
      </c>
      <c r="B18" s="3" t="s">
        <v>75</v>
      </c>
      <c r="C18" s="3" t="s">
        <v>491</v>
      </c>
      <c r="D18" s="234"/>
      <c r="E18" s="159"/>
    </row>
    <row r="19" spans="1:5" ht="15.75">
      <c r="A19" s="9" t="s">
        <v>85</v>
      </c>
      <c r="B19" s="3" t="s">
        <v>75</v>
      </c>
      <c r="C19" s="3" t="s">
        <v>114</v>
      </c>
      <c r="D19" s="234">
        <v>50</v>
      </c>
      <c r="E19" s="159">
        <v>50</v>
      </c>
    </row>
    <row r="20" spans="1:5" ht="15.75">
      <c r="A20" s="9" t="s">
        <v>86</v>
      </c>
      <c r="B20" s="3" t="s">
        <v>75</v>
      </c>
      <c r="C20" s="3" t="s">
        <v>98</v>
      </c>
      <c r="D20" s="234">
        <v>315.6</v>
      </c>
      <c r="E20" s="159">
        <v>302.4</v>
      </c>
    </row>
    <row r="21" spans="1:5" ht="15.75">
      <c r="A21" s="9" t="s">
        <v>87</v>
      </c>
      <c r="B21" s="3" t="s">
        <v>78</v>
      </c>
      <c r="C21" s="3" t="s">
        <v>9</v>
      </c>
      <c r="D21" s="234">
        <f>SUM(D22)</f>
        <v>375</v>
      </c>
      <c r="E21" s="159">
        <f>SUM(E22)</f>
        <v>375</v>
      </c>
    </row>
    <row r="22" spans="1:5" ht="15.75">
      <c r="A22" s="9" t="s">
        <v>147</v>
      </c>
      <c r="B22" s="3" t="s">
        <v>78</v>
      </c>
      <c r="C22" s="3" t="s">
        <v>79</v>
      </c>
      <c r="D22" s="234">
        <v>375</v>
      </c>
      <c r="E22" s="159">
        <v>375</v>
      </c>
    </row>
    <row r="23" spans="1:5" ht="31.5">
      <c r="A23" s="9" t="s">
        <v>88</v>
      </c>
      <c r="B23" s="3" t="s">
        <v>79</v>
      </c>
      <c r="C23" s="3" t="s">
        <v>9</v>
      </c>
      <c r="D23" s="234">
        <f>SUM(D24:D25)</f>
        <v>1055</v>
      </c>
      <c r="E23" s="159">
        <f>SUM(E24:E25)</f>
        <v>935</v>
      </c>
    </row>
    <row r="24" spans="1:5" ht="45" customHeight="1" hidden="1">
      <c r="A24" s="9" t="s">
        <v>146</v>
      </c>
      <c r="B24" s="3" t="s">
        <v>79</v>
      </c>
      <c r="C24" s="3" t="s">
        <v>89</v>
      </c>
      <c r="D24" s="234">
        <v>0</v>
      </c>
      <c r="E24" s="159">
        <v>0</v>
      </c>
    </row>
    <row r="25" spans="1:5" ht="15.75">
      <c r="A25" s="9" t="s">
        <v>102</v>
      </c>
      <c r="B25" s="3" t="s">
        <v>79</v>
      </c>
      <c r="C25" s="3">
        <v>10</v>
      </c>
      <c r="D25" s="234">
        <v>1055</v>
      </c>
      <c r="E25" s="159">
        <v>935</v>
      </c>
    </row>
    <row r="26" spans="1:5" ht="15.75">
      <c r="A26" s="9" t="s">
        <v>90</v>
      </c>
      <c r="B26" s="3" t="s">
        <v>80</v>
      </c>
      <c r="C26" s="3" t="s">
        <v>9</v>
      </c>
      <c r="D26" s="234">
        <f>SUM(D27:D29)</f>
        <v>3231.2000000000003</v>
      </c>
      <c r="E26" s="159">
        <f>SUM(E27:E29)</f>
        <v>3626.8</v>
      </c>
    </row>
    <row r="27" spans="1:5" ht="15.75">
      <c r="A27" s="9" t="s">
        <v>91</v>
      </c>
      <c r="B27" s="3" t="s">
        <v>80</v>
      </c>
      <c r="C27" s="3" t="s">
        <v>75</v>
      </c>
      <c r="D27" s="234">
        <v>84.9</v>
      </c>
      <c r="E27" s="159">
        <v>84.9</v>
      </c>
    </row>
    <row r="28" spans="1:5" ht="15.75">
      <c r="A28" s="9" t="s">
        <v>94</v>
      </c>
      <c r="B28" s="3" t="s">
        <v>80</v>
      </c>
      <c r="C28" s="3" t="s">
        <v>89</v>
      </c>
      <c r="D28" s="234">
        <v>3146.3</v>
      </c>
      <c r="E28" s="159">
        <v>3541.9</v>
      </c>
    </row>
    <row r="29" spans="1:5" ht="15.75" hidden="1">
      <c r="A29" s="9" t="s">
        <v>107</v>
      </c>
      <c r="B29" s="3" t="s">
        <v>80</v>
      </c>
      <c r="C29" s="3" t="s">
        <v>84</v>
      </c>
      <c r="D29" s="234">
        <v>0</v>
      </c>
      <c r="E29" s="159">
        <v>0</v>
      </c>
    </row>
    <row r="30" spans="1:5" ht="15.75">
      <c r="A30" s="9" t="s">
        <v>108</v>
      </c>
      <c r="B30" s="3" t="s">
        <v>81</v>
      </c>
      <c r="C30" s="3" t="s">
        <v>9</v>
      </c>
      <c r="D30" s="234">
        <f>SUM(D31:D33)</f>
        <v>1315.5</v>
      </c>
      <c r="E30" s="159">
        <f>SUM(E31:E33)</f>
        <v>1085.5</v>
      </c>
    </row>
    <row r="31" spans="1:5" ht="15.75">
      <c r="A31" s="9" t="s">
        <v>109</v>
      </c>
      <c r="B31" s="3" t="s">
        <v>81</v>
      </c>
      <c r="C31" s="3" t="s">
        <v>75</v>
      </c>
      <c r="D31" s="234">
        <v>90.5</v>
      </c>
      <c r="E31" s="159">
        <v>90.5</v>
      </c>
    </row>
    <row r="32" spans="1:5" ht="15.75">
      <c r="A32" s="9" t="s">
        <v>110</v>
      </c>
      <c r="B32" s="3" t="s">
        <v>81</v>
      </c>
      <c r="C32" s="3" t="s">
        <v>78</v>
      </c>
      <c r="D32" s="234">
        <v>565</v>
      </c>
      <c r="E32" s="159">
        <v>435</v>
      </c>
    </row>
    <row r="33" spans="1:5" ht="15.75">
      <c r="A33" s="9" t="s">
        <v>149</v>
      </c>
      <c r="B33" s="3" t="s">
        <v>81</v>
      </c>
      <c r="C33" s="3" t="s">
        <v>79</v>
      </c>
      <c r="D33" s="234">
        <v>660</v>
      </c>
      <c r="E33" s="159">
        <v>560</v>
      </c>
    </row>
    <row r="34" spans="1:5" ht="15.75">
      <c r="A34" s="77" t="s">
        <v>101</v>
      </c>
      <c r="B34" s="3" t="s">
        <v>83</v>
      </c>
      <c r="C34" s="3" t="s">
        <v>9</v>
      </c>
      <c r="D34" s="234">
        <f>D35+D36</f>
        <v>4750</v>
      </c>
      <c r="E34" s="159">
        <f>E35+E36</f>
        <v>4690</v>
      </c>
    </row>
    <row r="35" spans="1:5" ht="15.75">
      <c r="A35" s="9" t="s">
        <v>111</v>
      </c>
      <c r="B35" s="3" t="s">
        <v>83</v>
      </c>
      <c r="C35" s="3" t="s">
        <v>75</v>
      </c>
      <c r="D35" s="234">
        <v>4750</v>
      </c>
      <c r="E35" s="159">
        <v>4690</v>
      </c>
    </row>
    <row r="36" spans="1:5" ht="15.75" hidden="1">
      <c r="A36" s="9" t="s">
        <v>100</v>
      </c>
      <c r="B36" s="3" t="s">
        <v>83</v>
      </c>
      <c r="C36" s="3" t="s">
        <v>80</v>
      </c>
      <c r="D36" s="234">
        <v>0</v>
      </c>
      <c r="E36" s="159">
        <v>0</v>
      </c>
    </row>
    <row r="37" spans="1:5" ht="15.75">
      <c r="A37" s="9" t="s">
        <v>112</v>
      </c>
      <c r="B37" s="3" t="s">
        <v>106</v>
      </c>
      <c r="C37" s="3" t="s">
        <v>9</v>
      </c>
      <c r="D37" s="234">
        <f>SUM(D38)</f>
        <v>500</v>
      </c>
      <c r="E37" s="159">
        <f>SUM(E38)</f>
        <v>450</v>
      </c>
    </row>
    <row r="38" spans="1:5" ht="15.75">
      <c r="A38" s="9" t="s">
        <v>113</v>
      </c>
      <c r="B38" s="3">
        <v>10</v>
      </c>
      <c r="C38" s="3" t="s">
        <v>75</v>
      </c>
      <c r="D38" s="234">
        <v>500</v>
      </c>
      <c r="E38" s="159">
        <v>450</v>
      </c>
    </row>
    <row r="39" spans="1:5" ht="15.75">
      <c r="A39" s="9" t="s">
        <v>4</v>
      </c>
      <c r="B39" s="3" t="s">
        <v>114</v>
      </c>
      <c r="C39" s="3" t="s">
        <v>9</v>
      </c>
      <c r="D39" s="234">
        <f>D40</f>
        <v>20</v>
      </c>
      <c r="E39" s="159">
        <f>E40</f>
        <v>20</v>
      </c>
    </row>
    <row r="40" spans="1:5" ht="15.75">
      <c r="A40" s="9" t="s">
        <v>99</v>
      </c>
      <c r="B40" s="3" t="s">
        <v>114</v>
      </c>
      <c r="C40" s="3" t="s">
        <v>81</v>
      </c>
      <c r="D40" s="234">
        <v>20</v>
      </c>
      <c r="E40" s="159">
        <v>20</v>
      </c>
    </row>
    <row r="41" spans="1:9" ht="16.5" thickBot="1">
      <c r="A41" s="78" t="s">
        <v>125</v>
      </c>
      <c r="B41" s="66"/>
      <c r="C41" s="66"/>
      <c r="D41" s="236">
        <f>D39+D37+D34+D30+D26+D23+D21+D13</f>
        <v>28323.1</v>
      </c>
      <c r="E41" s="160">
        <f>E39+E37+E34+E30+E26+E23+E21+E13</f>
        <v>28075.5</v>
      </c>
      <c r="F41" s="67"/>
      <c r="I41" s="36"/>
    </row>
    <row r="43" spans="1:5" ht="15.75">
      <c r="A43" s="1" t="s">
        <v>33</v>
      </c>
      <c r="B43" s="29"/>
      <c r="C43" s="29"/>
      <c r="D43" s="37"/>
      <c r="E43" s="37" t="s">
        <v>37</v>
      </c>
    </row>
    <row r="44" spans="4:5" ht="15.75">
      <c r="D44" s="146"/>
      <c r="E44" s="146"/>
    </row>
    <row r="100" ht="15.75">
      <c r="A100" s="1" t="s">
        <v>4</v>
      </c>
    </row>
  </sheetData>
  <sheetProtection/>
  <mergeCells count="8">
    <mergeCell ref="A11:A12"/>
    <mergeCell ref="B11:B12"/>
    <mergeCell ref="C11:C12"/>
    <mergeCell ref="D11:E11"/>
    <mergeCell ref="A6:E6"/>
    <mergeCell ref="A7:E7"/>
    <mergeCell ref="A8:E8"/>
    <mergeCell ref="A9:E9"/>
  </mergeCells>
  <printOptions/>
  <pageMargins left="0.86" right="0.16" top="0.5905511811023623" bottom="0.3937007874015748" header="0.5118110236220472" footer="0.5118110236220472"/>
  <pageSetup fitToHeight="2" fitToWidth="1"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7"/>
  <sheetViews>
    <sheetView zoomScalePageLayoutView="0" workbookViewId="0" topLeftCell="A93">
      <selection activeCell="E102" sqref="E102"/>
    </sheetView>
  </sheetViews>
  <sheetFormatPr defaultColWidth="24.375" defaultRowHeight="12.75"/>
  <cols>
    <col min="1" max="1" width="59.375" style="16" customWidth="1"/>
    <col min="2" max="2" width="16.875" style="16" customWidth="1"/>
    <col min="3" max="3" width="8.75390625" style="16" customWidth="1"/>
    <col min="4" max="4" width="9.25390625" style="16" customWidth="1"/>
    <col min="5" max="5" width="25.875" style="17" customWidth="1"/>
    <col min="6" max="16384" width="24.375" style="16" customWidth="1"/>
  </cols>
  <sheetData>
    <row r="1" spans="2:7" s="1" customFormat="1" ht="15.75">
      <c r="B1" s="2"/>
      <c r="C1" s="2"/>
      <c r="E1" s="21" t="s">
        <v>232</v>
      </c>
      <c r="G1" s="79"/>
    </row>
    <row r="2" spans="2:5" s="1" customFormat="1" ht="15.75">
      <c r="B2" s="68"/>
      <c r="C2" s="68"/>
      <c r="E2" s="1" t="s">
        <v>536</v>
      </c>
    </row>
    <row r="3" spans="2:5" s="1" customFormat="1" ht="78.75">
      <c r="B3" s="68"/>
      <c r="C3" s="68"/>
      <c r="E3" s="27" t="s">
        <v>483</v>
      </c>
    </row>
    <row r="4" spans="2:5" s="1" customFormat="1" ht="98.25" customHeight="1">
      <c r="B4" s="68"/>
      <c r="C4" s="68"/>
      <c r="E4" s="27" t="s">
        <v>505</v>
      </c>
    </row>
    <row r="5" spans="2:5" s="1" customFormat="1" ht="15.75">
      <c r="B5" s="68"/>
      <c r="C5" s="68"/>
      <c r="E5" s="27" t="s">
        <v>488</v>
      </c>
    </row>
    <row r="6" spans="2:5" s="1" customFormat="1" ht="15.75">
      <c r="B6" s="68"/>
      <c r="C6" s="68"/>
      <c r="E6" s="27"/>
    </row>
    <row r="7" spans="1:5" ht="15.75" customHeight="1">
      <c r="A7" s="301" t="s">
        <v>171</v>
      </c>
      <c r="B7" s="301"/>
      <c r="C7" s="301"/>
      <c r="D7" s="301"/>
      <c r="E7" s="301"/>
    </row>
    <row r="8" spans="1:5" ht="15.75">
      <c r="A8" s="301" t="s">
        <v>203</v>
      </c>
      <c r="B8" s="301"/>
      <c r="C8" s="301"/>
      <c r="D8" s="301"/>
      <c r="E8" s="301"/>
    </row>
    <row r="9" spans="1:5" ht="15.75">
      <c r="A9" s="301" t="s">
        <v>205</v>
      </c>
      <c r="B9" s="301"/>
      <c r="C9" s="301"/>
      <c r="D9" s="301"/>
      <c r="E9" s="301"/>
    </row>
    <row r="10" spans="1:5" ht="15.75">
      <c r="A10" s="301" t="s">
        <v>204</v>
      </c>
      <c r="B10" s="301"/>
      <c r="C10" s="301"/>
      <c r="D10" s="301"/>
      <c r="E10" s="301"/>
    </row>
    <row r="11" spans="1:5" ht="15.75">
      <c r="A11" s="301" t="s">
        <v>537</v>
      </c>
      <c r="B11" s="301"/>
      <c r="C11" s="301"/>
      <c r="D11" s="301"/>
      <c r="E11" s="301"/>
    </row>
    <row r="12" spans="1:5" ht="16.5" thickBot="1">
      <c r="A12" s="18" t="s">
        <v>172</v>
      </c>
      <c r="B12" s="18" t="s">
        <v>172</v>
      </c>
      <c r="C12" s="18" t="s">
        <v>172</v>
      </c>
      <c r="D12" s="18" t="s">
        <v>172</v>
      </c>
      <c r="E12" s="18" t="s">
        <v>173</v>
      </c>
    </row>
    <row r="13" spans="1:5" ht="15.75">
      <c r="A13" s="243" t="s">
        <v>23</v>
      </c>
      <c r="B13" s="244" t="s">
        <v>174</v>
      </c>
      <c r="C13" s="244" t="s">
        <v>175</v>
      </c>
      <c r="D13" s="244" t="s">
        <v>176</v>
      </c>
      <c r="E13" s="245" t="s">
        <v>35</v>
      </c>
    </row>
    <row r="14" spans="1:5" ht="31.5">
      <c r="A14" s="149" t="s">
        <v>209</v>
      </c>
      <c r="B14" s="80" t="s">
        <v>471</v>
      </c>
      <c r="C14" s="80"/>
      <c r="D14" s="80"/>
      <c r="E14" s="246">
        <f>E15+E18+E21+E24</f>
        <v>5354</v>
      </c>
    </row>
    <row r="15" spans="1:5" ht="31.5">
      <c r="A15" s="149" t="s">
        <v>207</v>
      </c>
      <c r="B15" s="80" t="s">
        <v>472</v>
      </c>
      <c r="C15" s="80"/>
      <c r="D15" s="80"/>
      <c r="E15" s="246">
        <f>E16</f>
        <v>5054</v>
      </c>
    </row>
    <row r="16" spans="1:5" ht="31.5">
      <c r="A16" s="149" t="s">
        <v>183</v>
      </c>
      <c r="B16" s="80" t="s">
        <v>472</v>
      </c>
      <c r="C16" s="80" t="s">
        <v>184</v>
      </c>
      <c r="D16" s="80"/>
      <c r="E16" s="246">
        <f>E17</f>
        <v>5054</v>
      </c>
    </row>
    <row r="17" spans="1:5" ht="15.75">
      <c r="A17" s="149" t="s">
        <v>111</v>
      </c>
      <c r="B17" s="80" t="s">
        <v>472</v>
      </c>
      <c r="C17" s="80" t="s">
        <v>184</v>
      </c>
      <c r="D17" s="80" t="s">
        <v>187</v>
      </c>
      <c r="E17" s="246">
        <v>5054</v>
      </c>
    </row>
    <row r="18" spans="1:5" ht="31.5">
      <c r="A18" s="149" t="s">
        <v>208</v>
      </c>
      <c r="B18" s="80" t="s">
        <v>473</v>
      </c>
      <c r="C18" s="80"/>
      <c r="D18" s="80"/>
      <c r="E18" s="246">
        <f>E19</f>
        <v>250</v>
      </c>
    </row>
    <row r="19" spans="1:5" ht="31.5">
      <c r="A19" s="149" t="s">
        <v>183</v>
      </c>
      <c r="B19" s="80" t="s">
        <v>473</v>
      </c>
      <c r="C19" s="80" t="s">
        <v>184</v>
      </c>
      <c r="D19" s="80"/>
      <c r="E19" s="246">
        <f>E20</f>
        <v>250</v>
      </c>
    </row>
    <row r="20" spans="1:5" ht="15.75">
      <c r="A20" s="149" t="s">
        <v>100</v>
      </c>
      <c r="B20" s="80" t="s">
        <v>473</v>
      </c>
      <c r="C20" s="80" t="s">
        <v>184</v>
      </c>
      <c r="D20" s="81" t="s">
        <v>187</v>
      </c>
      <c r="E20" s="246">
        <v>250</v>
      </c>
    </row>
    <row r="21" spans="1:5" ht="31.5">
      <c r="A21" s="149" t="s">
        <v>274</v>
      </c>
      <c r="B21" s="80" t="s">
        <v>474</v>
      </c>
      <c r="C21" s="80"/>
      <c r="D21" s="80"/>
      <c r="E21" s="246">
        <f>E22</f>
        <v>50</v>
      </c>
    </row>
    <row r="22" spans="1:5" ht="31.5">
      <c r="A22" s="149" t="s">
        <v>183</v>
      </c>
      <c r="B22" s="80" t="s">
        <v>474</v>
      </c>
      <c r="C22" s="80" t="s">
        <v>184</v>
      </c>
      <c r="D22" s="80"/>
      <c r="E22" s="246">
        <f>E23</f>
        <v>50</v>
      </c>
    </row>
    <row r="23" spans="1:5" ht="15.75">
      <c r="A23" s="149" t="s">
        <v>99</v>
      </c>
      <c r="B23" s="80" t="s">
        <v>474</v>
      </c>
      <c r="C23" s="80" t="s">
        <v>184</v>
      </c>
      <c r="D23" s="80">
        <v>1105</v>
      </c>
      <c r="E23" s="246">
        <v>50</v>
      </c>
    </row>
    <row r="24" spans="1:5" ht="31.5" hidden="1">
      <c r="A24" s="149" t="s">
        <v>405</v>
      </c>
      <c r="B24" s="80" t="s">
        <v>474</v>
      </c>
      <c r="C24" s="80"/>
      <c r="D24" s="80"/>
      <c r="E24" s="246">
        <f>E25</f>
        <v>0</v>
      </c>
    </row>
    <row r="25" spans="1:5" ht="31.5" hidden="1">
      <c r="A25" s="149" t="s">
        <v>179</v>
      </c>
      <c r="B25" s="80" t="s">
        <v>474</v>
      </c>
      <c r="C25" s="80" t="s">
        <v>180</v>
      </c>
      <c r="D25" s="80"/>
      <c r="E25" s="246">
        <f>E26</f>
        <v>0</v>
      </c>
    </row>
    <row r="26" spans="1:5" ht="15.75" hidden="1">
      <c r="A26" s="149" t="s">
        <v>99</v>
      </c>
      <c r="B26" s="80" t="s">
        <v>474</v>
      </c>
      <c r="C26" s="80" t="s">
        <v>180</v>
      </c>
      <c r="D26" s="81" t="s">
        <v>500</v>
      </c>
      <c r="E26" s="246">
        <v>0</v>
      </c>
    </row>
    <row r="27" spans="1:5" ht="63">
      <c r="A27" s="149" t="s">
        <v>542</v>
      </c>
      <c r="B27" s="80" t="s">
        <v>541</v>
      </c>
      <c r="C27" s="80"/>
      <c r="D27" s="80"/>
      <c r="E27" s="246">
        <f>E28</f>
        <v>5</v>
      </c>
    </row>
    <row r="28" spans="1:5" ht="94.5">
      <c r="A28" s="149" t="s">
        <v>544</v>
      </c>
      <c r="B28" s="80" t="s">
        <v>543</v>
      </c>
      <c r="C28" s="80"/>
      <c r="D28" s="80"/>
      <c r="E28" s="246">
        <f>E29</f>
        <v>5</v>
      </c>
    </row>
    <row r="29" spans="1:5" ht="31.5">
      <c r="A29" s="149" t="s">
        <v>179</v>
      </c>
      <c r="B29" s="80" t="s">
        <v>543</v>
      </c>
      <c r="C29" s="80" t="s">
        <v>180</v>
      </c>
      <c r="D29" s="80"/>
      <c r="E29" s="246">
        <f>E30</f>
        <v>5</v>
      </c>
    </row>
    <row r="30" spans="1:5" ht="15.75">
      <c r="A30" s="149" t="s">
        <v>86</v>
      </c>
      <c r="B30" s="80" t="s">
        <v>543</v>
      </c>
      <c r="C30" s="80" t="s">
        <v>180</v>
      </c>
      <c r="D30" s="81" t="s">
        <v>186</v>
      </c>
      <c r="E30" s="246">
        <v>5</v>
      </c>
    </row>
    <row r="31" spans="1:5" ht="63">
      <c r="A31" s="149" t="s">
        <v>395</v>
      </c>
      <c r="B31" s="80" t="s">
        <v>441</v>
      </c>
      <c r="C31" s="80"/>
      <c r="D31" s="80"/>
      <c r="E31" s="246">
        <f>E32+E35</f>
        <v>3</v>
      </c>
    </row>
    <row r="32" spans="1:5" ht="47.25">
      <c r="A32" s="149" t="s">
        <v>396</v>
      </c>
      <c r="B32" s="80" t="s">
        <v>442</v>
      </c>
      <c r="C32" s="80"/>
      <c r="D32" s="80"/>
      <c r="E32" s="246">
        <f>E33</f>
        <v>1</v>
      </c>
    </row>
    <row r="33" spans="1:5" ht="31.5">
      <c r="A33" s="149" t="s">
        <v>179</v>
      </c>
      <c r="B33" s="80" t="s">
        <v>442</v>
      </c>
      <c r="C33" s="80" t="s">
        <v>180</v>
      </c>
      <c r="D33" s="80"/>
      <c r="E33" s="246">
        <f>E34</f>
        <v>1</v>
      </c>
    </row>
    <row r="34" spans="1:5" ht="15.75">
      <c r="A34" s="149" t="s">
        <v>86</v>
      </c>
      <c r="B34" s="80" t="s">
        <v>442</v>
      </c>
      <c r="C34" s="80" t="s">
        <v>180</v>
      </c>
      <c r="D34" s="81" t="s">
        <v>186</v>
      </c>
      <c r="E34" s="246">
        <v>1</v>
      </c>
    </row>
    <row r="35" spans="1:5" ht="63">
      <c r="A35" s="149" t="s">
        <v>397</v>
      </c>
      <c r="B35" s="80" t="s">
        <v>443</v>
      </c>
      <c r="C35" s="80"/>
      <c r="D35" s="80"/>
      <c r="E35" s="246">
        <f>E36</f>
        <v>2</v>
      </c>
    </row>
    <row r="36" spans="1:5" ht="31.5">
      <c r="A36" s="149" t="s">
        <v>179</v>
      </c>
      <c r="B36" s="80" t="s">
        <v>443</v>
      </c>
      <c r="C36" s="80" t="s">
        <v>180</v>
      </c>
      <c r="D36" s="80"/>
      <c r="E36" s="246">
        <f>E37</f>
        <v>2</v>
      </c>
    </row>
    <row r="37" spans="1:5" ht="15.75">
      <c r="A37" s="149" t="s">
        <v>86</v>
      </c>
      <c r="B37" s="80" t="s">
        <v>443</v>
      </c>
      <c r="C37" s="80" t="s">
        <v>180</v>
      </c>
      <c r="D37" s="81" t="s">
        <v>186</v>
      </c>
      <c r="E37" s="246">
        <v>2</v>
      </c>
    </row>
    <row r="38" spans="1:5" ht="63">
      <c r="A38" s="149" t="s">
        <v>399</v>
      </c>
      <c r="B38" s="80" t="s">
        <v>444</v>
      </c>
      <c r="C38" s="80"/>
      <c r="D38" s="80"/>
      <c r="E38" s="246">
        <f>E39</f>
        <v>5</v>
      </c>
    </row>
    <row r="39" spans="1:5" ht="31.5">
      <c r="A39" s="149" t="s">
        <v>398</v>
      </c>
      <c r="B39" s="80" t="s">
        <v>445</v>
      </c>
      <c r="C39" s="80"/>
      <c r="D39" s="80"/>
      <c r="E39" s="246">
        <f>E40</f>
        <v>5</v>
      </c>
    </row>
    <row r="40" spans="1:5" ht="31.5">
      <c r="A40" s="149" t="s">
        <v>179</v>
      </c>
      <c r="B40" s="80" t="s">
        <v>445</v>
      </c>
      <c r="C40" s="80" t="s">
        <v>180</v>
      </c>
      <c r="D40" s="80"/>
      <c r="E40" s="246">
        <f>E41</f>
        <v>5</v>
      </c>
    </row>
    <row r="41" spans="1:5" ht="15.75">
      <c r="A41" s="149" t="s">
        <v>86</v>
      </c>
      <c r="B41" s="80" t="s">
        <v>445</v>
      </c>
      <c r="C41" s="80" t="s">
        <v>180</v>
      </c>
      <c r="D41" s="81" t="s">
        <v>186</v>
      </c>
      <c r="E41" s="246">
        <v>5</v>
      </c>
    </row>
    <row r="42" spans="1:5" ht="47.25">
      <c r="A42" s="149" t="s">
        <v>254</v>
      </c>
      <c r="B42" s="80" t="s">
        <v>435</v>
      </c>
      <c r="C42" s="80"/>
      <c r="D42" s="80"/>
      <c r="E42" s="246">
        <f>E43</f>
        <v>50</v>
      </c>
    </row>
    <row r="43" spans="1:5" ht="47.25">
      <c r="A43" s="149" t="s">
        <v>255</v>
      </c>
      <c r="B43" s="80" t="s">
        <v>436</v>
      </c>
      <c r="C43" s="80"/>
      <c r="D43" s="80"/>
      <c r="E43" s="246">
        <f>E44</f>
        <v>50</v>
      </c>
    </row>
    <row r="44" spans="1:5" ht="31.5">
      <c r="A44" s="149" t="s">
        <v>179</v>
      </c>
      <c r="B44" s="80" t="s">
        <v>436</v>
      </c>
      <c r="C44" s="80" t="s">
        <v>180</v>
      </c>
      <c r="D44" s="80"/>
      <c r="E44" s="246">
        <f>E45</f>
        <v>50</v>
      </c>
    </row>
    <row r="45" spans="1:5" ht="53.25" customHeight="1">
      <c r="A45" s="149" t="s">
        <v>3</v>
      </c>
      <c r="B45" s="80" t="s">
        <v>436</v>
      </c>
      <c r="C45" s="80" t="s">
        <v>180</v>
      </c>
      <c r="D45" s="80" t="s">
        <v>197</v>
      </c>
      <c r="E45" s="246">
        <v>50</v>
      </c>
    </row>
    <row r="46" spans="1:5" ht="47.25">
      <c r="A46" s="149" t="s">
        <v>210</v>
      </c>
      <c r="B46" s="80" t="s">
        <v>431</v>
      </c>
      <c r="C46" s="80"/>
      <c r="D46" s="80"/>
      <c r="E46" s="246">
        <f>E47+E56+E65+E71+E68</f>
        <v>19445</v>
      </c>
    </row>
    <row r="47" spans="1:5" ht="63">
      <c r="A47" s="149" t="s">
        <v>211</v>
      </c>
      <c r="B47" s="80" t="s">
        <v>432</v>
      </c>
      <c r="C47" s="80"/>
      <c r="D47" s="80"/>
      <c r="E47" s="246">
        <f>E48+E51+E53</f>
        <v>13450</v>
      </c>
    </row>
    <row r="48" spans="1:5" ht="78.75">
      <c r="A48" s="149" t="s">
        <v>177</v>
      </c>
      <c r="B48" s="80" t="s">
        <v>432</v>
      </c>
      <c r="C48" s="80" t="s">
        <v>178</v>
      </c>
      <c r="D48" s="80"/>
      <c r="E48" s="246">
        <f>E49+E50</f>
        <v>12580</v>
      </c>
    </row>
    <row r="49" spans="1:5" ht="33" customHeight="1">
      <c r="A49" s="149" t="s">
        <v>198</v>
      </c>
      <c r="B49" s="80" t="s">
        <v>432</v>
      </c>
      <c r="C49" s="80" t="s">
        <v>178</v>
      </c>
      <c r="D49" s="80" t="s">
        <v>199</v>
      </c>
      <c r="E49" s="246">
        <v>1380</v>
      </c>
    </row>
    <row r="50" spans="1:5" ht="47.25" customHeight="1">
      <c r="A50" s="149" t="s">
        <v>3</v>
      </c>
      <c r="B50" s="80" t="s">
        <v>432</v>
      </c>
      <c r="C50" s="80" t="s">
        <v>178</v>
      </c>
      <c r="D50" s="80" t="s">
        <v>197</v>
      </c>
      <c r="E50" s="247">
        <v>11200</v>
      </c>
    </row>
    <row r="51" spans="1:5" ht="31.5">
      <c r="A51" s="149" t="s">
        <v>179</v>
      </c>
      <c r="B51" s="80" t="s">
        <v>432</v>
      </c>
      <c r="C51" s="80" t="s">
        <v>180</v>
      </c>
      <c r="D51" s="80"/>
      <c r="E51" s="247">
        <f>E52</f>
        <v>770</v>
      </c>
    </row>
    <row r="52" spans="1:5" ht="47.25" customHeight="1">
      <c r="A52" s="149" t="s">
        <v>3</v>
      </c>
      <c r="B52" s="80" t="s">
        <v>432</v>
      </c>
      <c r="C52" s="80" t="s">
        <v>180</v>
      </c>
      <c r="D52" s="80" t="s">
        <v>197</v>
      </c>
      <c r="E52" s="247">
        <v>770</v>
      </c>
    </row>
    <row r="53" spans="1:5" ht="15.75">
      <c r="A53" s="149" t="s">
        <v>38</v>
      </c>
      <c r="B53" s="80" t="s">
        <v>432</v>
      </c>
      <c r="C53" s="80" t="s">
        <v>181</v>
      </c>
      <c r="D53" s="80"/>
      <c r="E53" s="246">
        <f>E54+E55</f>
        <v>100</v>
      </c>
    </row>
    <row r="54" spans="1:5" ht="48" customHeight="1">
      <c r="A54" s="149" t="s">
        <v>3</v>
      </c>
      <c r="B54" s="80" t="s">
        <v>432</v>
      </c>
      <c r="C54" s="80" t="s">
        <v>181</v>
      </c>
      <c r="D54" s="80" t="s">
        <v>197</v>
      </c>
      <c r="E54" s="246">
        <v>50</v>
      </c>
    </row>
    <row r="55" spans="1:5" ht="15.75">
      <c r="A55" s="149" t="s">
        <v>85</v>
      </c>
      <c r="B55" s="80" t="s">
        <v>432</v>
      </c>
      <c r="C55" s="80" t="s">
        <v>181</v>
      </c>
      <c r="D55" s="81" t="s">
        <v>195</v>
      </c>
      <c r="E55" s="246">
        <v>50</v>
      </c>
    </row>
    <row r="56" spans="1:5" ht="48" customHeight="1">
      <c r="A56" s="149" t="s">
        <v>212</v>
      </c>
      <c r="B56" s="80" t="s">
        <v>437</v>
      </c>
      <c r="C56" s="80"/>
      <c r="D56" s="80"/>
      <c r="E56" s="246">
        <f>E57+E59+E63</f>
        <v>4940</v>
      </c>
    </row>
    <row r="57" spans="1:5" ht="78.75">
      <c r="A57" s="149" t="s">
        <v>177</v>
      </c>
      <c r="B57" s="80" t="s">
        <v>437</v>
      </c>
      <c r="C57" s="80" t="s">
        <v>178</v>
      </c>
      <c r="D57" s="80"/>
      <c r="E57" s="246">
        <f>E58</f>
        <v>4380</v>
      </c>
    </row>
    <row r="58" spans="1:5" ht="15.75">
      <c r="A58" s="149" t="s">
        <v>91</v>
      </c>
      <c r="B58" s="80" t="s">
        <v>437</v>
      </c>
      <c r="C58" s="80" t="s">
        <v>178</v>
      </c>
      <c r="D58" s="80" t="s">
        <v>197</v>
      </c>
      <c r="E58" s="246">
        <v>4380</v>
      </c>
    </row>
    <row r="59" spans="1:5" ht="31.5">
      <c r="A59" s="149" t="s">
        <v>179</v>
      </c>
      <c r="B59" s="80" t="s">
        <v>437</v>
      </c>
      <c r="C59" s="80" t="s">
        <v>180</v>
      </c>
      <c r="D59" s="80"/>
      <c r="E59" s="246">
        <f>E60+E61+E62</f>
        <v>485</v>
      </c>
    </row>
    <row r="60" spans="1:5" ht="15.75">
      <c r="A60" s="149" t="s">
        <v>91</v>
      </c>
      <c r="B60" s="80" t="s">
        <v>437</v>
      </c>
      <c r="C60" s="80" t="s">
        <v>180</v>
      </c>
      <c r="D60" s="80" t="s">
        <v>197</v>
      </c>
      <c r="E60" s="246">
        <v>55</v>
      </c>
    </row>
    <row r="61" spans="1:5" ht="15.75">
      <c r="A61" s="149" t="s">
        <v>86</v>
      </c>
      <c r="B61" s="80" t="s">
        <v>437</v>
      </c>
      <c r="C61" s="80" t="s">
        <v>180</v>
      </c>
      <c r="D61" s="81" t="s">
        <v>186</v>
      </c>
      <c r="E61" s="246">
        <v>430</v>
      </c>
    </row>
    <row r="62" spans="1:5" ht="15.75" hidden="1">
      <c r="A62" s="149" t="s">
        <v>107</v>
      </c>
      <c r="B62" s="80" t="s">
        <v>437</v>
      </c>
      <c r="C62" s="80" t="s">
        <v>180</v>
      </c>
      <c r="D62" s="81" t="s">
        <v>189</v>
      </c>
      <c r="E62" s="246">
        <v>0</v>
      </c>
    </row>
    <row r="63" spans="1:5" ht="15.75">
      <c r="A63" s="149" t="s">
        <v>38</v>
      </c>
      <c r="B63" s="80" t="s">
        <v>437</v>
      </c>
      <c r="C63" s="80" t="s">
        <v>181</v>
      </c>
      <c r="D63" s="80"/>
      <c r="E63" s="246">
        <f>E64</f>
        <v>75</v>
      </c>
    </row>
    <row r="64" spans="1:5" ht="48" customHeight="1">
      <c r="A64" s="149" t="s">
        <v>3</v>
      </c>
      <c r="B64" s="80" t="s">
        <v>437</v>
      </c>
      <c r="C64" s="80" t="s">
        <v>181</v>
      </c>
      <c r="D64" s="80" t="s">
        <v>197</v>
      </c>
      <c r="E64" s="246">
        <v>75</v>
      </c>
    </row>
    <row r="65" spans="1:5" ht="47.25">
      <c r="A65" s="149" t="s">
        <v>213</v>
      </c>
      <c r="B65" s="80" t="s">
        <v>446</v>
      </c>
      <c r="C65" s="80"/>
      <c r="D65" s="80"/>
      <c r="E65" s="246">
        <f>E66</f>
        <v>80</v>
      </c>
    </row>
    <row r="66" spans="1:5" ht="31.5">
      <c r="A66" s="149" t="s">
        <v>179</v>
      </c>
      <c r="B66" s="80" t="s">
        <v>446</v>
      </c>
      <c r="C66" s="80" t="s">
        <v>180</v>
      </c>
      <c r="D66" s="80"/>
      <c r="E66" s="246">
        <f>E67</f>
        <v>80</v>
      </c>
    </row>
    <row r="67" spans="1:5" ht="15.75">
      <c r="A67" s="149" t="s">
        <v>86</v>
      </c>
      <c r="B67" s="80" t="s">
        <v>446</v>
      </c>
      <c r="C67" s="80" t="s">
        <v>180</v>
      </c>
      <c r="D67" s="81" t="s">
        <v>186</v>
      </c>
      <c r="E67" s="246">
        <v>80</v>
      </c>
    </row>
    <row r="68" spans="1:5" ht="63">
      <c r="A68" s="149" t="s">
        <v>400</v>
      </c>
      <c r="B68" s="80" t="s">
        <v>480</v>
      </c>
      <c r="C68" s="80"/>
      <c r="D68" s="80"/>
      <c r="E68" s="246">
        <f>E69</f>
        <v>600</v>
      </c>
    </row>
    <row r="69" spans="1:5" ht="15.75">
      <c r="A69" s="149" t="s">
        <v>39</v>
      </c>
      <c r="B69" s="80" t="s">
        <v>480</v>
      </c>
      <c r="C69" s="80" t="s">
        <v>182</v>
      </c>
      <c r="D69" s="80"/>
      <c r="E69" s="246">
        <f>E70</f>
        <v>600</v>
      </c>
    </row>
    <row r="70" spans="1:5" ht="15.75">
      <c r="A70" s="149" t="s">
        <v>113</v>
      </c>
      <c r="B70" s="80" t="s">
        <v>480</v>
      </c>
      <c r="C70" s="80" t="s">
        <v>182</v>
      </c>
      <c r="D70" s="80">
        <v>1001</v>
      </c>
      <c r="E70" s="246">
        <v>600</v>
      </c>
    </row>
    <row r="71" spans="1:5" ht="46.5" customHeight="1">
      <c r="A71" s="149" t="s">
        <v>266</v>
      </c>
      <c r="B71" s="80" t="s">
        <v>448</v>
      </c>
      <c r="C71" s="80"/>
      <c r="D71" s="80"/>
      <c r="E71" s="246">
        <f>E72</f>
        <v>375</v>
      </c>
    </row>
    <row r="72" spans="1:5" ht="60.75" customHeight="1">
      <c r="A72" s="149" t="s">
        <v>267</v>
      </c>
      <c r="B72" s="80" t="s">
        <v>449</v>
      </c>
      <c r="C72" s="80"/>
      <c r="D72" s="80"/>
      <c r="E72" s="246">
        <f>E73</f>
        <v>375</v>
      </c>
    </row>
    <row r="73" spans="1:5" ht="45.75" customHeight="1">
      <c r="A73" s="149" t="s">
        <v>268</v>
      </c>
      <c r="B73" s="80" t="s">
        <v>450</v>
      </c>
      <c r="C73" s="80"/>
      <c r="D73" s="80"/>
      <c r="E73" s="246">
        <f>E75+E77</f>
        <v>375</v>
      </c>
    </row>
    <row r="74" spans="1:5" ht="31.5">
      <c r="A74" s="149" t="s">
        <v>272</v>
      </c>
      <c r="B74" s="80" t="s">
        <v>476</v>
      </c>
      <c r="C74" s="80"/>
      <c r="D74" s="80"/>
      <c r="E74" s="246">
        <f>E76+E78</f>
        <v>375</v>
      </c>
    </row>
    <row r="75" spans="1:5" ht="78.75">
      <c r="A75" s="149" t="s">
        <v>177</v>
      </c>
      <c r="B75" s="80" t="s">
        <v>476</v>
      </c>
      <c r="C75" s="80" t="s">
        <v>178</v>
      </c>
      <c r="D75" s="80"/>
      <c r="E75" s="246">
        <f>E76</f>
        <v>346.6</v>
      </c>
    </row>
    <row r="76" spans="1:5" ht="15.75">
      <c r="A76" s="149" t="s">
        <v>147</v>
      </c>
      <c r="B76" s="80" t="s">
        <v>476</v>
      </c>
      <c r="C76" s="80" t="s">
        <v>178</v>
      </c>
      <c r="D76" s="81" t="s">
        <v>196</v>
      </c>
      <c r="E76" s="246">
        <v>346.6</v>
      </c>
    </row>
    <row r="77" spans="1:5" ht="31.5">
      <c r="A77" s="149" t="s">
        <v>179</v>
      </c>
      <c r="B77" s="80" t="s">
        <v>476</v>
      </c>
      <c r="C77" s="80" t="s">
        <v>180</v>
      </c>
      <c r="D77" s="80"/>
      <c r="E77" s="246">
        <f>E78</f>
        <v>28.4</v>
      </c>
    </row>
    <row r="78" spans="1:5" ht="15.75">
      <c r="A78" s="149" t="s">
        <v>147</v>
      </c>
      <c r="B78" s="80" t="s">
        <v>476</v>
      </c>
      <c r="C78" s="80" t="s">
        <v>180</v>
      </c>
      <c r="D78" s="81" t="s">
        <v>196</v>
      </c>
      <c r="E78" s="246">
        <v>28.4</v>
      </c>
    </row>
    <row r="79" spans="1:5" ht="31.5">
      <c r="A79" s="149" t="s">
        <v>214</v>
      </c>
      <c r="B79" s="80" t="s">
        <v>455</v>
      </c>
      <c r="C79" s="80"/>
      <c r="D79" s="80"/>
      <c r="E79" s="246">
        <f>E80+E89+E92+E99+E86+E83</f>
        <v>571.9</v>
      </c>
    </row>
    <row r="80" spans="1:5" ht="31.5">
      <c r="A80" s="149" t="s">
        <v>258</v>
      </c>
      <c r="B80" s="80" t="s">
        <v>463</v>
      </c>
      <c r="C80" s="80"/>
      <c r="D80" s="80"/>
      <c r="E80" s="246">
        <f>E81</f>
        <v>400</v>
      </c>
    </row>
    <row r="81" spans="1:5" ht="31.5">
      <c r="A81" s="149" t="s">
        <v>179</v>
      </c>
      <c r="B81" s="80" t="s">
        <v>463</v>
      </c>
      <c r="C81" s="80" t="s">
        <v>180</v>
      </c>
      <c r="D81" s="80"/>
      <c r="E81" s="246">
        <f>E82</f>
        <v>400</v>
      </c>
    </row>
    <row r="82" spans="1:5" ht="15.75">
      <c r="A82" s="149" t="s">
        <v>110</v>
      </c>
      <c r="B82" s="80" t="s">
        <v>463</v>
      </c>
      <c r="C82" s="80" t="s">
        <v>180</v>
      </c>
      <c r="D82" s="81" t="s">
        <v>190</v>
      </c>
      <c r="E82" s="246">
        <v>400</v>
      </c>
    </row>
    <row r="83" spans="1:5" ht="31.5" hidden="1">
      <c r="A83" s="149" t="s">
        <v>405</v>
      </c>
      <c r="B83" s="80" t="s">
        <v>478</v>
      </c>
      <c r="C83" s="80"/>
      <c r="D83" s="80"/>
      <c r="E83" s="246">
        <f>E84</f>
        <v>0</v>
      </c>
    </row>
    <row r="84" spans="1:5" ht="31.5" hidden="1">
      <c r="A84" s="149" t="s">
        <v>179</v>
      </c>
      <c r="B84" s="80" t="s">
        <v>478</v>
      </c>
      <c r="C84" s="80" t="s">
        <v>180</v>
      </c>
      <c r="D84" s="80"/>
      <c r="E84" s="246">
        <f>E85</f>
        <v>0</v>
      </c>
    </row>
    <row r="85" spans="1:5" ht="15.75" hidden="1">
      <c r="A85" s="149" t="s">
        <v>110</v>
      </c>
      <c r="B85" s="80" t="s">
        <v>478</v>
      </c>
      <c r="C85" s="80" t="s">
        <v>180</v>
      </c>
      <c r="D85" s="81" t="s">
        <v>190</v>
      </c>
      <c r="E85" s="246">
        <v>0</v>
      </c>
    </row>
    <row r="86" spans="1:5" ht="31.5" hidden="1">
      <c r="A86" s="149" t="s">
        <v>394</v>
      </c>
      <c r="B86" s="80" t="s">
        <v>479</v>
      </c>
      <c r="C86" s="80"/>
      <c r="D86" s="80"/>
      <c r="E86" s="246">
        <f>E87</f>
        <v>0</v>
      </c>
    </row>
    <row r="87" spans="1:5" ht="31.5" hidden="1">
      <c r="A87" s="149" t="s">
        <v>179</v>
      </c>
      <c r="B87" s="80" t="s">
        <v>479</v>
      </c>
      <c r="C87" s="80" t="s">
        <v>180</v>
      </c>
      <c r="D87" s="80"/>
      <c r="E87" s="246">
        <f>E88</f>
        <v>0</v>
      </c>
    </row>
    <row r="88" spans="1:5" ht="15.75" hidden="1">
      <c r="A88" s="149" t="s">
        <v>110</v>
      </c>
      <c r="B88" s="80" t="s">
        <v>479</v>
      </c>
      <c r="C88" s="80" t="s">
        <v>180</v>
      </c>
      <c r="D88" s="81" t="s">
        <v>190</v>
      </c>
      <c r="E88" s="246">
        <v>0</v>
      </c>
    </row>
    <row r="89" spans="1:5" ht="15.75">
      <c r="A89" s="149" t="s">
        <v>259</v>
      </c>
      <c r="B89" s="80" t="s">
        <v>464</v>
      </c>
      <c r="C89" s="80"/>
      <c r="D89" s="80"/>
      <c r="E89" s="246">
        <f>E90</f>
        <v>60</v>
      </c>
    </row>
    <row r="90" spans="1:5" ht="31.5">
      <c r="A90" s="149" t="s">
        <v>179</v>
      </c>
      <c r="B90" s="80" t="s">
        <v>464</v>
      </c>
      <c r="C90" s="80" t="s">
        <v>180</v>
      </c>
      <c r="D90" s="80"/>
      <c r="E90" s="246">
        <f>E91</f>
        <v>60</v>
      </c>
    </row>
    <row r="91" spans="1:5" ht="15.75">
      <c r="A91" s="149" t="s">
        <v>110</v>
      </c>
      <c r="B91" s="80" t="s">
        <v>464</v>
      </c>
      <c r="C91" s="80" t="s">
        <v>180</v>
      </c>
      <c r="D91" s="81" t="s">
        <v>190</v>
      </c>
      <c r="E91" s="246">
        <v>60</v>
      </c>
    </row>
    <row r="92" spans="1:5" ht="63">
      <c r="A92" s="149" t="s">
        <v>226</v>
      </c>
      <c r="B92" s="80" t="s">
        <v>456</v>
      </c>
      <c r="C92" s="80"/>
      <c r="D92" s="80"/>
      <c r="E92" s="246">
        <f>E93</f>
        <v>84.9</v>
      </c>
    </row>
    <row r="93" spans="1:5" ht="63">
      <c r="A93" s="149" t="s">
        <v>227</v>
      </c>
      <c r="B93" s="80" t="s">
        <v>457</v>
      </c>
      <c r="C93" s="80"/>
      <c r="D93" s="80"/>
      <c r="E93" s="246">
        <f>E94</f>
        <v>84.9</v>
      </c>
    </row>
    <row r="94" spans="1:5" ht="31.5">
      <c r="A94" s="149" t="s">
        <v>271</v>
      </c>
      <c r="B94" s="80" t="s">
        <v>477</v>
      </c>
      <c r="C94" s="80"/>
      <c r="D94" s="80"/>
      <c r="E94" s="246">
        <f>E96+E98</f>
        <v>84.9</v>
      </c>
    </row>
    <row r="95" spans="1:5" ht="78.75">
      <c r="A95" s="149" t="s">
        <v>177</v>
      </c>
      <c r="B95" s="80" t="s">
        <v>477</v>
      </c>
      <c r="C95" s="80" t="s">
        <v>178</v>
      </c>
      <c r="D95" s="80"/>
      <c r="E95" s="246">
        <f>E96</f>
        <v>80.5</v>
      </c>
    </row>
    <row r="96" spans="1:5" ht="15.75">
      <c r="A96" s="149" t="s">
        <v>91</v>
      </c>
      <c r="B96" s="80" t="s">
        <v>477</v>
      </c>
      <c r="C96" s="80" t="s">
        <v>178</v>
      </c>
      <c r="D96" s="81" t="s">
        <v>188</v>
      </c>
      <c r="E96" s="246">
        <v>80.5</v>
      </c>
    </row>
    <row r="97" spans="1:5" ht="31.5">
      <c r="A97" s="149" t="s">
        <v>179</v>
      </c>
      <c r="B97" s="80" t="s">
        <v>477</v>
      </c>
      <c r="C97" s="80" t="s">
        <v>180</v>
      </c>
      <c r="D97" s="80"/>
      <c r="E97" s="246">
        <f>E98</f>
        <v>4.4</v>
      </c>
    </row>
    <row r="98" spans="1:5" ht="15.75">
      <c r="A98" s="149" t="s">
        <v>91</v>
      </c>
      <c r="B98" s="80" t="s">
        <v>477</v>
      </c>
      <c r="C98" s="80" t="s">
        <v>180</v>
      </c>
      <c r="D98" s="81" t="s">
        <v>188</v>
      </c>
      <c r="E98" s="246">
        <v>4.4</v>
      </c>
    </row>
    <row r="99" spans="1:5" ht="15.75">
      <c r="A99" s="149" t="s">
        <v>260</v>
      </c>
      <c r="B99" s="80" t="s">
        <v>465</v>
      </c>
      <c r="C99" s="80"/>
      <c r="D99" s="80"/>
      <c r="E99" s="246">
        <f>E100</f>
        <v>27</v>
      </c>
    </row>
    <row r="100" spans="1:5" ht="31.5">
      <c r="A100" s="149" t="s">
        <v>179</v>
      </c>
      <c r="B100" s="80" t="s">
        <v>465</v>
      </c>
      <c r="C100" s="80" t="s">
        <v>180</v>
      </c>
      <c r="D100" s="80"/>
      <c r="E100" s="246">
        <f>E101</f>
        <v>27</v>
      </c>
    </row>
    <row r="101" spans="1:5" ht="15.75">
      <c r="A101" s="149" t="s">
        <v>110</v>
      </c>
      <c r="B101" s="80" t="s">
        <v>465</v>
      </c>
      <c r="C101" s="80" t="s">
        <v>180</v>
      </c>
      <c r="D101" s="81" t="s">
        <v>190</v>
      </c>
      <c r="E101" s="246">
        <v>27</v>
      </c>
    </row>
    <row r="102" spans="1:5" ht="63">
      <c r="A102" s="149" t="s">
        <v>261</v>
      </c>
      <c r="B102" s="80" t="s">
        <v>460</v>
      </c>
      <c r="C102" s="80"/>
      <c r="D102" s="80"/>
      <c r="E102" s="246">
        <f>E103+E106</f>
        <v>172.5</v>
      </c>
    </row>
    <row r="103" spans="1:5" ht="31.5">
      <c r="A103" s="185" t="s">
        <v>262</v>
      </c>
      <c r="B103" s="80" t="s">
        <v>461</v>
      </c>
      <c r="C103" s="80"/>
      <c r="D103" s="80"/>
      <c r="E103" s="246">
        <f>E104</f>
        <v>137.5</v>
      </c>
    </row>
    <row r="104" spans="1:5" ht="31.5">
      <c r="A104" s="149" t="s">
        <v>179</v>
      </c>
      <c r="B104" s="80" t="s">
        <v>461</v>
      </c>
      <c r="C104" s="80" t="s">
        <v>180</v>
      </c>
      <c r="D104" s="80"/>
      <c r="E104" s="246">
        <f>E105</f>
        <v>137.5</v>
      </c>
    </row>
    <row r="105" spans="1:5" ht="15.75">
      <c r="A105" s="149" t="s">
        <v>109</v>
      </c>
      <c r="B105" s="80" t="s">
        <v>461</v>
      </c>
      <c r="C105" s="80" t="s">
        <v>180</v>
      </c>
      <c r="D105" s="81" t="s">
        <v>191</v>
      </c>
      <c r="E105" s="246">
        <v>137.5</v>
      </c>
    </row>
    <row r="106" spans="1:5" ht="30" customHeight="1">
      <c r="A106" s="185" t="s">
        <v>231</v>
      </c>
      <c r="B106" s="80" t="s">
        <v>462</v>
      </c>
      <c r="C106" s="80"/>
      <c r="D106" s="80"/>
      <c r="E106" s="246">
        <f>E107</f>
        <v>35</v>
      </c>
    </row>
    <row r="107" spans="1:5" ht="31.5">
      <c r="A107" s="149" t="s">
        <v>179</v>
      </c>
      <c r="B107" s="80" t="s">
        <v>462</v>
      </c>
      <c r="C107" s="80" t="s">
        <v>180</v>
      </c>
      <c r="D107" s="80"/>
      <c r="E107" s="246">
        <f>E108</f>
        <v>35</v>
      </c>
    </row>
    <row r="108" spans="1:5" ht="15.75">
      <c r="A108" s="149" t="s">
        <v>109</v>
      </c>
      <c r="B108" s="80" t="s">
        <v>462</v>
      </c>
      <c r="C108" s="80" t="s">
        <v>180</v>
      </c>
      <c r="D108" s="81" t="s">
        <v>191</v>
      </c>
      <c r="E108" s="246">
        <v>35</v>
      </c>
    </row>
    <row r="109" spans="1:5" ht="63">
      <c r="A109" s="149" t="s">
        <v>552</v>
      </c>
      <c r="B109" s="80" t="s">
        <v>458</v>
      </c>
      <c r="C109" s="80"/>
      <c r="D109" s="80"/>
      <c r="E109" s="246">
        <f>E110</f>
        <v>3196.6</v>
      </c>
    </row>
    <row r="110" spans="1:5" ht="15.75">
      <c r="A110" s="149" t="s">
        <v>216</v>
      </c>
      <c r="B110" s="80" t="s">
        <v>459</v>
      </c>
      <c r="C110" s="80"/>
      <c r="D110" s="80"/>
      <c r="E110" s="246">
        <f>E111</f>
        <v>3196.6</v>
      </c>
    </row>
    <row r="111" spans="1:5" ht="31.5">
      <c r="A111" s="149" t="s">
        <v>179</v>
      </c>
      <c r="B111" s="80" t="s">
        <v>459</v>
      </c>
      <c r="C111" s="80" t="s">
        <v>180</v>
      </c>
      <c r="D111" s="80"/>
      <c r="E111" s="246">
        <f>E112</f>
        <v>3196.6</v>
      </c>
    </row>
    <row r="112" spans="1:5" ht="15.75">
      <c r="A112" s="149" t="s">
        <v>192</v>
      </c>
      <c r="B112" s="80" t="s">
        <v>459</v>
      </c>
      <c r="C112" s="80" t="s">
        <v>180</v>
      </c>
      <c r="D112" s="80" t="s">
        <v>193</v>
      </c>
      <c r="E112" s="246">
        <v>3196.6</v>
      </c>
    </row>
    <row r="113" spans="1:5" ht="47.25" customHeight="1">
      <c r="A113" s="149" t="s">
        <v>263</v>
      </c>
      <c r="B113" s="80" t="s">
        <v>466</v>
      </c>
      <c r="C113" s="80"/>
      <c r="D113" s="80"/>
      <c r="E113" s="246">
        <f>E117+E126+E114+E123+E120</f>
        <v>1280</v>
      </c>
    </row>
    <row r="114" spans="1:5" ht="31.5">
      <c r="A114" s="248" t="s">
        <v>264</v>
      </c>
      <c r="B114" s="80" t="s">
        <v>467</v>
      </c>
      <c r="C114" s="80"/>
      <c r="D114" s="80"/>
      <c r="E114" s="246">
        <f>E115</f>
        <v>210</v>
      </c>
    </row>
    <row r="115" spans="1:5" ht="31.5">
      <c r="A115" s="149" t="s">
        <v>179</v>
      </c>
      <c r="B115" s="80" t="s">
        <v>467</v>
      </c>
      <c r="C115" s="80" t="s">
        <v>180</v>
      </c>
      <c r="D115" s="80"/>
      <c r="E115" s="246">
        <f>E116</f>
        <v>210</v>
      </c>
    </row>
    <row r="116" spans="1:5" ht="15.75">
      <c r="A116" s="149" t="s">
        <v>110</v>
      </c>
      <c r="B116" s="80" t="s">
        <v>467</v>
      </c>
      <c r="C116" s="80" t="s">
        <v>180</v>
      </c>
      <c r="D116" s="81" t="s">
        <v>190</v>
      </c>
      <c r="E116" s="246">
        <f>210</f>
        <v>210</v>
      </c>
    </row>
    <row r="117" spans="1:5" ht="31.5">
      <c r="A117" s="149" t="s">
        <v>217</v>
      </c>
      <c r="B117" s="80" t="s">
        <v>468</v>
      </c>
      <c r="C117" s="80"/>
      <c r="D117" s="80"/>
      <c r="E117" s="246">
        <f>E118</f>
        <v>830</v>
      </c>
    </row>
    <row r="118" spans="1:5" ht="31.5">
      <c r="A118" s="149" t="s">
        <v>179</v>
      </c>
      <c r="B118" s="80" t="s">
        <v>468</v>
      </c>
      <c r="C118" s="80" t="s">
        <v>180</v>
      </c>
      <c r="D118" s="80"/>
      <c r="E118" s="246">
        <f>E119</f>
        <v>830</v>
      </c>
    </row>
    <row r="119" spans="1:5" ht="15.75">
      <c r="A119" s="149" t="s">
        <v>149</v>
      </c>
      <c r="B119" s="80" t="s">
        <v>468</v>
      </c>
      <c r="C119" s="80" t="s">
        <v>180</v>
      </c>
      <c r="D119" s="81" t="s">
        <v>218</v>
      </c>
      <c r="E119" s="246">
        <v>830</v>
      </c>
    </row>
    <row r="120" spans="1:5" ht="31.5" hidden="1">
      <c r="A120" s="149" t="s">
        <v>405</v>
      </c>
      <c r="B120" s="80" t="s">
        <v>499</v>
      </c>
      <c r="C120" s="80"/>
      <c r="D120" s="80"/>
      <c r="E120" s="246">
        <f>E121</f>
        <v>0</v>
      </c>
    </row>
    <row r="121" spans="1:5" ht="31.5" hidden="1">
      <c r="A121" s="149" t="s">
        <v>179</v>
      </c>
      <c r="B121" s="80" t="s">
        <v>499</v>
      </c>
      <c r="C121" s="80" t="s">
        <v>180</v>
      </c>
      <c r="D121" s="80"/>
      <c r="E121" s="246">
        <f>E122</f>
        <v>0</v>
      </c>
    </row>
    <row r="122" spans="1:5" ht="15.75" hidden="1">
      <c r="A122" s="149" t="s">
        <v>149</v>
      </c>
      <c r="B122" s="80" t="s">
        <v>499</v>
      </c>
      <c r="C122" s="80" t="s">
        <v>180</v>
      </c>
      <c r="D122" s="81" t="s">
        <v>218</v>
      </c>
      <c r="E122" s="246">
        <v>0</v>
      </c>
    </row>
    <row r="123" spans="1:5" ht="31.5">
      <c r="A123" s="149" t="s">
        <v>220</v>
      </c>
      <c r="B123" s="80" t="s">
        <v>469</v>
      </c>
      <c r="C123" s="80"/>
      <c r="D123" s="80"/>
      <c r="E123" s="246">
        <f>E124</f>
        <v>100</v>
      </c>
    </row>
    <row r="124" spans="1:5" ht="31.5">
      <c r="A124" s="149" t="s">
        <v>179</v>
      </c>
      <c r="B124" s="80" t="s">
        <v>469</v>
      </c>
      <c r="C124" s="80" t="s">
        <v>180</v>
      </c>
      <c r="D124" s="80"/>
      <c r="E124" s="246">
        <f>E125</f>
        <v>100</v>
      </c>
    </row>
    <row r="125" spans="1:5" ht="15.75">
      <c r="A125" s="149" t="s">
        <v>149</v>
      </c>
      <c r="B125" s="80" t="s">
        <v>469</v>
      </c>
      <c r="C125" s="80" t="s">
        <v>180</v>
      </c>
      <c r="D125" s="81" t="s">
        <v>218</v>
      </c>
      <c r="E125" s="246">
        <v>100</v>
      </c>
    </row>
    <row r="126" spans="1:5" ht="31.5">
      <c r="A126" s="149" t="s">
        <v>219</v>
      </c>
      <c r="B126" s="80" t="s">
        <v>470</v>
      </c>
      <c r="C126" s="80"/>
      <c r="D126" s="80"/>
      <c r="E126" s="246">
        <f>E127</f>
        <v>140</v>
      </c>
    </row>
    <row r="127" spans="1:5" ht="31.5">
      <c r="A127" s="149" t="s">
        <v>179</v>
      </c>
      <c r="B127" s="80" t="s">
        <v>470</v>
      </c>
      <c r="C127" s="80" t="s">
        <v>180</v>
      </c>
      <c r="D127" s="80"/>
      <c r="E127" s="246">
        <f>E128</f>
        <v>140</v>
      </c>
    </row>
    <row r="128" spans="1:5" ht="15.75">
      <c r="A128" s="149" t="s">
        <v>149</v>
      </c>
      <c r="B128" s="80" t="s">
        <v>470</v>
      </c>
      <c r="C128" s="80" t="s">
        <v>180</v>
      </c>
      <c r="D128" s="81" t="s">
        <v>218</v>
      </c>
      <c r="E128" s="246">
        <v>140</v>
      </c>
    </row>
    <row r="129" spans="1:5" ht="47.25">
      <c r="A129" s="149" t="s">
        <v>547</v>
      </c>
      <c r="B129" s="80" t="s">
        <v>545</v>
      </c>
      <c r="C129" s="80"/>
      <c r="D129" s="80"/>
      <c r="E129" s="246">
        <f>E130</f>
        <v>5</v>
      </c>
    </row>
    <row r="130" spans="1:5" ht="47.25">
      <c r="A130" s="149" t="s">
        <v>548</v>
      </c>
      <c r="B130" s="80" t="s">
        <v>546</v>
      </c>
      <c r="C130" s="80"/>
      <c r="D130" s="80"/>
      <c r="E130" s="246">
        <f>E131</f>
        <v>5</v>
      </c>
    </row>
    <row r="131" spans="1:5" ht="31.5">
      <c r="A131" s="149" t="s">
        <v>179</v>
      </c>
      <c r="B131" s="80" t="s">
        <v>546</v>
      </c>
      <c r="C131" s="80" t="s">
        <v>180</v>
      </c>
      <c r="D131" s="80"/>
      <c r="E131" s="246">
        <f>E132</f>
        <v>5</v>
      </c>
    </row>
    <row r="132" spans="1:5" ht="15.75">
      <c r="A132" s="149" t="s">
        <v>86</v>
      </c>
      <c r="B132" s="80" t="s">
        <v>546</v>
      </c>
      <c r="C132" s="80" t="s">
        <v>180</v>
      </c>
      <c r="D132" s="81" t="s">
        <v>186</v>
      </c>
      <c r="E132" s="246">
        <v>5</v>
      </c>
    </row>
    <row r="133" spans="1:5" ht="47.25">
      <c r="A133" s="149" t="s">
        <v>224</v>
      </c>
      <c r="B133" s="80" t="s">
        <v>451</v>
      </c>
      <c r="C133" s="80"/>
      <c r="D133" s="80"/>
      <c r="E133" s="246">
        <f>E134+E140+E145+E137</f>
        <v>1401</v>
      </c>
    </row>
    <row r="134" spans="1:5" ht="47.25">
      <c r="A134" s="149" t="s">
        <v>225</v>
      </c>
      <c r="B134" s="80" t="s">
        <v>452</v>
      </c>
      <c r="C134" s="80"/>
      <c r="D134" s="80"/>
      <c r="E134" s="246">
        <f>E135</f>
        <v>50</v>
      </c>
    </row>
    <row r="135" spans="1:5" ht="31.5">
      <c r="A135" s="149" t="s">
        <v>179</v>
      </c>
      <c r="B135" s="80" t="s">
        <v>452</v>
      </c>
      <c r="C135" s="80" t="s">
        <v>180</v>
      </c>
      <c r="D135" s="80"/>
      <c r="E135" s="246">
        <f>E136</f>
        <v>50</v>
      </c>
    </row>
    <row r="136" spans="1:5" ht="30.75" customHeight="1">
      <c r="A136" s="149" t="s">
        <v>146</v>
      </c>
      <c r="B136" s="80" t="s">
        <v>452</v>
      </c>
      <c r="C136" s="80" t="s">
        <v>180</v>
      </c>
      <c r="D136" s="80" t="s">
        <v>185</v>
      </c>
      <c r="E136" s="246">
        <v>50</v>
      </c>
    </row>
    <row r="137" spans="1:5" ht="31.5" hidden="1">
      <c r="A137" s="149" t="s">
        <v>405</v>
      </c>
      <c r="B137" s="80" t="s">
        <v>497</v>
      </c>
      <c r="C137" s="80"/>
      <c r="D137" s="80"/>
      <c r="E137" s="246">
        <f>E138</f>
        <v>0</v>
      </c>
    </row>
    <row r="138" spans="1:5" ht="31.5" hidden="1">
      <c r="A138" s="149" t="s">
        <v>179</v>
      </c>
      <c r="B138" s="80" t="s">
        <v>497</v>
      </c>
      <c r="C138" s="80" t="s">
        <v>180</v>
      </c>
      <c r="D138" s="80"/>
      <c r="E138" s="246">
        <f>E139</f>
        <v>0</v>
      </c>
    </row>
    <row r="139" spans="1:5" ht="47.25" hidden="1">
      <c r="A139" s="149" t="s">
        <v>146</v>
      </c>
      <c r="B139" s="80" t="s">
        <v>497</v>
      </c>
      <c r="C139" s="80" t="s">
        <v>180</v>
      </c>
      <c r="D139" s="81" t="s">
        <v>185</v>
      </c>
      <c r="E139" s="246">
        <v>0</v>
      </c>
    </row>
    <row r="140" spans="1:5" ht="47.25">
      <c r="A140" s="149" t="s">
        <v>221</v>
      </c>
      <c r="B140" s="80" t="s">
        <v>454</v>
      </c>
      <c r="C140" s="80"/>
      <c r="D140" s="80"/>
      <c r="E140" s="246">
        <f>E141+E143</f>
        <v>1350</v>
      </c>
    </row>
    <row r="141" spans="1:5" ht="78.75">
      <c r="A141" s="149" t="s">
        <v>177</v>
      </c>
      <c r="B141" s="80" t="s">
        <v>454</v>
      </c>
      <c r="C141" s="80" t="s">
        <v>178</v>
      </c>
      <c r="D141" s="80"/>
      <c r="E141" s="246">
        <f>E142</f>
        <v>1150</v>
      </c>
    </row>
    <row r="142" spans="1:5" ht="15.75">
      <c r="A142" s="149" t="s">
        <v>102</v>
      </c>
      <c r="B142" s="80" t="s">
        <v>454</v>
      </c>
      <c r="C142" s="80" t="s">
        <v>178</v>
      </c>
      <c r="D142" s="81" t="s">
        <v>200</v>
      </c>
      <c r="E142" s="246">
        <v>1150</v>
      </c>
    </row>
    <row r="143" spans="1:5" ht="31.5">
      <c r="A143" s="149" t="s">
        <v>179</v>
      </c>
      <c r="B143" s="80" t="s">
        <v>454</v>
      </c>
      <c r="C143" s="80" t="s">
        <v>180</v>
      </c>
      <c r="D143" s="80"/>
      <c r="E143" s="246">
        <f>E144</f>
        <v>200</v>
      </c>
    </row>
    <row r="144" spans="1:5" ht="15.75">
      <c r="A144" s="149" t="s">
        <v>102</v>
      </c>
      <c r="B144" s="80" t="s">
        <v>454</v>
      </c>
      <c r="C144" s="80" t="s">
        <v>180</v>
      </c>
      <c r="D144" s="81" t="s">
        <v>200</v>
      </c>
      <c r="E144" s="246">
        <v>200</v>
      </c>
    </row>
    <row r="145" spans="1:5" ht="31.5">
      <c r="A145" s="149" t="s">
        <v>265</v>
      </c>
      <c r="B145" s="80" t="s">
        <v>453</v>
      </c>
      <c r="C145" s="80"/>
      <c r="D145" s="80"/>
      <c r="E145" s="246">
        <f>E146</f>
        <v>1</v>
      </c>
    </row>
    <row r="146" spans="1:5" ht="31.5">
      <c r="A146" s="149" t="s">
        <v>179</v>
      </c>
      <c r="B146" s="80" t="s">
        <v>453</v>
      </c>
      <c r="C146" s="80" t="s">
        <v>180</v>
      </c>
      <c r="D146" s="80"/>
      <c r="E146" s="246">
        <f>E147</f>
        <v>1</v>
      </c>
    </row>
    <row r="147" spans="1:5" ht="33.75" customHeight="1">
      <c r="A147" s="149" t="s">
        <v>146</v>
      </c>
      <c r="B147" s="80" t="s">
        <v>453</v>
      </c>
      <c r="C147" s="80" t="s">
        <v>180</v>
      </c>
      <c r="D147" s="80" t="s">
        <v>185</v>
      </c>
      <c r="E147" s="246">
        <v>1</v>
      </c>
    </row>
    <row r="148" spans="1:5" ht="15.75">
      <c r="A148" s="149" t="s">
        <v>201</v>
      </c>
      <c r="B148" s="80" t="s">
        <v>438</v>
      </c>
      <c r="C148" s="80"/>
      <c r="D148" s="80"/>
      <c r="E148" s="246">
        <f>E149+E155+E169+E165</f>
        <v>861.5</v>
      </c>
    </row>
    <row r="149" spans="1:5" ht="31.5">
      <c r="A149" s="149" t="s">
        <v>223</v>
      </c>
      <c r="B149" s="80" t="s">
        <v>433</v>
      </c>
      <c r="C149" s="80"/>
      <c r="D149" s="80"/>
      <c r="E149" s="246">
        <f>E150</f>
        <v>35</v>
      </c>
    </row>
    <row r="150" spans="1:5" ht="15.75">
      <c r="A150" s="149" t="s">
        <v>222</v>
      </c>
      <c r="B150" s="80" t="s">
        <v>434</v>
      </c>
      <c r="C150" s="80"/>
      <c r="D150" s="80"/>
      <c r="E150" s="246">
        <f>E153+E151</f>
        <v>35</v>
      </c>
    </row>
    <row r="151" spans="1:5" ht="78.75">
      <c r="A151" s="149" t="s">
        <v>177</v>
      </c>
      <c r="B151" s="80" t="s">
        <v>434</v>
      </c>
      <c r="C151" s="80" t="s">
        <v>178</v>
      </c>
      <c r="D151" s="80"/>
      <c r="E151" s="246">
        <f>E152</f>
        <v>5.9</v>
      </c>
    </row>
    <row r="152" spans="1:5" ht="47.25">
      <c r="A152" s="149" t="s">
        <v>1</v>
      </c>
      <c r="B152" s="80" t="s">
        <v>434</v>
      </c>
      <c r="C152" s="80" t="s">
        <v>178</v>
      </c>
      <c r="D152" s="80" t="s">
        <v>202</v>
      </c>
      <c r="E152" s="246">
        <v>5.9</v>
      </c>
    </row>
    <row r="153" spans="1:5" ht="31.5">
      <c r="A153" s="149" t="s">
        <v>179</v>
      </c>
      <c r="B153" s="80" t="s">
        <v>434</v>
      </c>
      <c r="C153" s="80" t="s">
        <v>180</v>
      </c>
      <c r="D153" s="80"/>
      <c r="E153" s="246">
        <f>E154</f>
        <v>29.1</v>
      </c>
    </row>
    <row r="154" spans="1:5" ht="47.25">
      <c r="A154" s="149" t="s">
        <v>1</v>
      </c>
      <c r="B154" s="80" t="s">
        <v>434</v>
      </c>
      <c r="C154" s="80" t="s">
        <v>180</v>
      </c>
      <c r="D154" s="80" t="s">
        <v>202</v>
      </c>
      <c r="E154" s="246">
        <v>29.1</v>
      </c>
    </row>
    <row r="155" spans="1:5" ht="31.5">
      <c r="A155" s="149" t="s">
        <v>206</v>
      </c>
      <c r="B155" s="80" t="s">
        <v>439</v>
      </c>
      <c r="C155" s="80"/>
      <c r="D155" s="80"/>
      <c r="E155" s="246">
        <f>E156+E159+E163</f>
        <v>410.8</v>
      </c>
    </row>
    <row r="156" spans="1:5" ht="31.5" hidden="1">
      <c r="A156" s="149" t="s">
        <v>77</v>
      </c>
      <c r="B156" s="80" t="s">
        <v>440</v>
      </c>
      <c r="C156" s="80"/>
      <c r="D156" s="80"/>
      <c r="E156" s="246">
        <f>E157</f>
        <v>0</v>
      </c>
    </row>
    <row r="157" spans="1:5" ht="78.75" hidden="1">
      <c r="A157" s="210" t="s">
        <v>177</v>
      </c>
      <c r="B157" s="80" t="s">
        <v>440</v>
      </c>
      <c r="C157" s="80" t="s">
        <v>178</v>
      </c>
      <c r="D157" s="80"/>
      <c r="E157" s="246">
        <f>E158</f>
        <v>0</v>
      </c>
    </row>
    <row r="158" spans="1:5" ht="47.25" hidden="1">
      <c r="A158" s="149" t="s">
        <v>0</v>
      </c>
      <c r="B158" s="80" t="s">
        <v>440</v>
      </c>
      <c r="C158" s="80" t="s">
        <v>178</v>
      </c>
      <c r="D158" s="80" t="s">
        <v>194</v>
      </c>
      <c r="E158" s="246">
        <v>0</v>
      </c>
    </row>
    <row r="159" spans="1:5" ht="31.5" hidden="1">
      <c r="A159" s="149" t="s">
        <v>502</v>
      </c>
      <c r="B159" s="80" t="s">
        <v>501</v>
      </c>
      <c r="C159" s="80"/>
      <c r="D159" s="80"/>
      <c r="E159" s="246">
        <f>E160</f>
        <v>0</v>
      </c>
    </row>
    <row r="160" spans="1:5" ht="78.75" hidden="1">
      <c r="A160" s="149" t="s">
        <v>177</v>
      </c>
      <c r="B160" s="80" t="s">
        <v>501</v>
      </c>
      <c r="C160" s="80" t="s">
        <v>180</v>
      </c>
      <c r="D160" s="80"/>
      <c r="E160" s="246">
        <f>E161</f>
        <v>0</v>
      </c>
    </row>
    <row r="161" spans="1:5" ht="47.25" hidden="1">
      <c r="A161" s="149" t="s">
        <v>0</v>
      </c>
      <c r="B161" s="80" t="s">
        <v>501</v>
      </c>
      <c r="C161" s="80" t="s">
        <v>180</v>
      </c>
      <c r="D161" s="80" t="s">
        <v>194</v>
      </c>
      <c r="E161" s="246">
        <v>0</v>
      </c>
    </row>
    <row r="162" spans="1:5" ht="78.75">
      <c r="A162" s="149" t="s">
        <v>551</v>
      </c>
      <c r="B162" s="80" t="s">
        <v>550</v>
      </c>
      <c r="C162" s="80"/>
      <c r="D162" s="80"/>
      <c r="E162" s="246">
        <f>E163</f>
        <v>410.8</v>
      </c>
    </row>
    <row r="163" spans="1:5" ht="15.75">
      <c r="A163" s="149" t="s">
        <v>549</v>
      </c>
      <c r="B163" s="80" t="s">
        <v>550</v>
      </c>
      <c r="C163" s="80">
        <v>500</v>
      </c>
      <c r="D163" s="80"/>
      <c r="E163" s="246">
        <f>E164</f>
        <v>410.8</v>
      </c>
    </row>
    <row r="164" spans="1:5" ht="47.25">
      <c r="A164" s="149" t="s">
        <v>0</v>
      </c>
      <c r="B164" s="80" t="s">
        <v>550</v>
      </c>
      <c r="C164" s="80">
        <v>500</v>
      </c>
      <c r="D164" s="80" t="s">
        <v>194</v>
      </c>
      <c r="E164" s="246">
        <v>410.8</v>
      </c>
    </row>
    <row r="165" spans="1:5" ht="15.75">
      <c r="A165" s="149" t="s">
        <v>495</v>
      </c>
      <c r="B165" s="80" t="s">
        <v>494</v>
      </c>
      <c r="C165" s="80"/>
      <c r="D165" s="80"/>
      <c r="E165" s="246">
        <f>E166</f>
        <v>415</v>
      </c>
    </row>
    <row r="166" spans="1:5" ht="31.5">
      <c r="A166" s="149" t="s">
        <v>555</v>
      </c>
      <c r="B166" s="80" t="s">
        <v>554</v>
      </c>
      <c r="C166" s="80"/>
      <c r="D166" s="80"/>
      <c r="E166" s="246">
        <f>E167</f>
        <v>415</v>
      </c>
    </row>
    <row r="167" spans="1:5" s="84" customFormat="1" ht="15.75">
      <c r="A167" s="248" t="s">
        <v>38</v>
      </c>
      <c r="B167" s="214" t="s">
        <v>554</v>
      </c>
      <c r="C167" s="214" t="s">
        <v>181</v>
      </c>
      <c r="D167" s="214"/>
      <c r="E167" s="247">
        <f>E168</f>
        <v>415</v>
      </c>
    </row>
    <row r="168" spans="1:5" s="84" customFormat="1" ht="15.75">
      <c r="A168" s="248" t="s">
        <v>492</v>
      </c>
      <c r="B168" s="214" t="s">
        <v>554</v>
      </c>
      <c r="C168" s="214" t="s">
        <v>181</v>
      </c>
      <c r="D168" s="81" t="s">
        <v>503</v>
      </c>
      <c r="E168" s="247">
        <v>415</v>
      </c>
    </row>
    <row r="169" spans="1:5" ht="31.5">
      <c r="A169" s="149" t="s">
        <v>256</v>
      </c>
      <c r="B169" s="80" t="s">
        <v>475</v>
      </c>
      <c r="C169" s="80"/>
      <c r="D169" s="80"/>
      <c r="E169" s="246">
        <f>E170</f>
        <v>0.7</v>
      </c>
    </row>
    <row r="170" spans="1:5" ht="93.75" customHeight="1">
      <c r="A170" s="149" t="s">
        <v>273</v>
      </c>
      <c r="B170" s="80" t="s">
        <v>475</v>
      </c>
      <c r="C170" s="80"/>
      <c r="D170" s="80"/>
      <c r="E170" s="246">
        <f>E171</f>
        <v>0.7</v>
      </c>
    </row>
    <row r="171" spans="1:5" ht="31.5">
      <c r="A171" s="149" t="s">
        <v>179</v>
      </c>
      <c r="B171" s="80" t="s">
        <v>475</v>
      </c>
      <c r="C171" s="80" t="s">
        <v>180</v>
      </c>
      <c r="D171" s="80"/>
      <c r="E171" s="246">
        <f>E172</f>
        <v>0.7</v>
      </c>
    </row>
    <row r="172" spans="1:5" ht="15.75">
      <c r="A172" s="149" t="s">
        <v>86</v>
      </c>
      <c r="B172" s="80" t="s">
        <v>475</v>
      </c>
      <c r="C172" s="80" t="s">
        <v>180</v>
      </c>
      <c r="D172" s="81" t="s">
        <v>186</v>
      </c>
      <c r="E172" s="246">
        <v>0.7</v>
      </c>
    </row>
    <row r="173" spans="1:7" ht="16.5" thickBot="1">
      <c r="A173" s="249" t="s">
        <v>239</v>
      </c>
      <c r="B173" s="250"/>
      <c r="C173" s="250"/>
      <c r="D173" s="250"/>
      <c r="E173" s="251">
        <f>E148+E133+E113+E109+E79+E46+E14+E42+E102+E38+E318+E129+E27+E31</f>
        <v>32350.5</v>
      </c>
      <c r="G173" s="83"/>
    </row>
    <row r="175" spans="1:5" ht="15.75">
      <c r="A175" s="1" t="s">
        <v>33</v>
      </c>
      <c r="E175" s="37" t="s">
        <v>37</v>
      </c>
    </row>
    <row r="181" ht="15.75">
      <c r="E181" s="19"/>
    </row>
    <row r="182" spans="5:7" ht="15.75">
      <c r="E182" s="19"/>
      <c r="F182" s="20"/>
      <c r="G182" s="20"/>
    </row>
    <row r="183" ht="15.75">
      <c r="E183" s="19"/>
    </row>
    <row r="184" ht="15.75">
      <c r="E184" s="19"/>
    </row>
    <row r="185" ht="15.75">
      <c r="E185" s="19"/>
    </row>
    <row r="186" ht="15.75">
      <c r="E186" s="19"/>
    </row>
    <row r="187" ht="15.75">
      <c r="E187" s="19"/>
    </row>
  </sheetData>
  <sheetProtection selectLockedCells="1" selectUnlockedCells="1"/>
  <mergeCells count="5">
    <mergeCell ref="A7:E7"/>
    <mergeCell ref="A8:E8"/>
    <mergeCell ref="A10:E10"/>
    <mergeCell ref="A11:E11"/>
    <mergeCell ref="A9:E9"/>
  </mergeCells>
  <printOptions/>
  <pageMargins left="0.7874015748031497" right="0.3937007874015748" top="0.7874015748031497" bottom="0.7874015748031497" header="0.3937007874015748" footer="0.3937007874015748"/>
  <pageSetup fitToHeight="0" fitToWidth="1" horizontalDpi="600" verticalDpi="600" orientation="portrait" paperSize="9" scale="76" r:id="rId1"/>
  <headerFooter differentFirst="1"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8"/>
  <sheetViews>
    <sheetView zoomScalePageLayoutView="0" workbookViewId="0" topLeftCell="A94">
      <selection activeCell="F103" sqref="F103"/>
    </sheetView>
  </sheetViews>
  <sheetFormatPr defaultColWidth="24.375" defaultRowHeight="12.75"/>
  <cols>
    <col min="1" max="1" width="59.375" style="16" customWidth="1"/>
    <col min="2" max="2" width="16.875" style="16" customWidth="1"/>
    <col min="3" max="3" width="8.75390625" style="16" customWidth="1"/>
    <col min="4" max="4" width="9.25390625" style="16" customWidth="1"/>
    <col min="5" max="6" width="25.875" style="17" customWidth="1"/>
    <col min="7" max="16384" width="24.375" style="16" customWidth="1"/>
  </cols>
  <sheetData>
    <row r="1" spans="2:8" s="1" customFormat="1" ht="15.75">
      <c r="B1" s="2"/>
      <c r="C1" s="2"/>
      <c r="E1" s="21"/>
      <c r="F1" s="21" t="s">
        <v>232</v>
      </c>
      <c r="H1" s="79"/>
    </row>
    <row r="2" spans="2:6" s="1" customFormat="1" ht="15.75">
      <c r="B2" s="68"/>
      <c r="C2" s="68"/>
      <c r="F2" s="1" t="s">
        <v>557</v>
      </c>
    </row>
    <row r="3" spans="2:6" s="1" customFormat="1" ht="78.75">
      <c r="B3" s="68"/>
      <c r="C3" s="68"/>
      <c r="E3" s="27"/>
      <c r="F3" s="27" t="s">
        <v>483</v>
      </c>
    </row>
    <row r="4" spans="2:6" s="1" customFormat="1" ht="98.25" customHeight="1">
      <c r="B4" s="68"/>
      <c r="C4" s="68"/>
      <c r="E4" s="27"/>
      <c r="F4" s="27" t="s">
        <v>505</v>
      </c>
    </row>
    <row r="5" spans="2:6" s="1" customFormat="1" ht="15.75">
      <c r="B5" s="68"/>
      <c r="C5" s="68"/>
      <c r="E5" s="27"/>
      <c r="F5" s="27" t="s">
        <v>488</v>
      </c>
    </row>
    <row r="6" spans="2:6" s="1" customFormat="1" ht="15.75">
      <c r="B6" s="68"/>
      <c r="C6" s="68"/>
      <c r="E6" s="27"/>
      <c r="F6" s="27"/>
    </row>
    <row r="7" spans="1:6" ht="15.75" customHeight="1">
      <c r="A7" s="301" t="s">
        <v>171</v>
      </c>
      <c r="B7" s="301"/>
      <c r="C7" s="301"/>
      <c r="D7" s="301"/>
      <c r="E7" s="301"/>
      <c r="F7" s="301"/>
    </row>
    <row r="8" spans="1:6" ht="15.75">
      <c r="A8" s="301" t="s">
        <v>203</v>
      </c>
      <c r="B8" s="301"/>
      <c r="C8" s="301"/>
      <c r="D8" s="301"/>
      <c r="E8" s="301"/>
      <c r="F8" s="301"/>
    </row>
    <row r="9" spans="1:6" ht="15.75">
      <c r="A9" s="301" t="s">
        <v>205</v>
      </c>
      <c r="B9" s="301"/>
      <c r="C9" s="301"/>
      <c r="D9" s="301"/>
      <c r="E9" s="301"/>
      <c r="F9" s="301"/>
    </row>
    <row r="10" spans="1:6" ht="15.75">
      <c r="A10" s="301" t="s">
        <v>204</v>
      </c>
      <c r="B10" s="301"/>
      <c r="C10" s="301"/>
      <c r="D10" s="301"/>
      <c r="E10" s="301"/>
      <c r="F10" s="301"/>
    </row>
    <row r="11" spans="1:6" ht="15.75">
      <c r="A11" s="301" t="s">
        <v>553</v>
      </c>
      <c r="B11" s="301"/>
      <c r="C11" s="301"/>
      <c r="D11" s="301"/>
      <c r="E11" s="301"/>
      <c r="F11" s="301"/>
    </row>
    <row r="12" spans="1:6" ht="16.5" thickBot="1">
      <c r="A12" s="18" t="s">
        <v>172</v>
      </c>
      <c r="B12" s="18" t="s">
        <v>172</v>
      </c>
      <c r="C12" s="18" t="s">
        <v>172</v>
      </c>
      <c r="D12" s="18" t="s">
        <v>172</v>
      </c>
      <c r="E12" s="18"/>
      <c r="F12" s="18" t="s">
        <v>173</v>
      </c>
    </row>
    <row r="13" spans="1:6" ht="15.75">
      <c r="A13" s="302" t="s">
        <v>23</v>
      </c>
      <c r="B13" s="304" t="s">
        <v>174</v>
      </c>
      <c r="C13" s="304" t="s">
        <v>175</v>
      </c>
      <c r="D13" s="304" t="s">
        <v>176</v>
      </c>
      <c r="E13" s="304" t="s">
        <v>35</v>
      </c>
      <c r="F13" s="306"/>
    </row>
    <row r="14" spans="1:6" ht="15.75">
      <c r="A14" s="303"/>
      <c r="B14" s="305"/>
      <c r="C14" s="305"/>
      <c r="D14" s="305"/>
      <c r="E14" s="265" t="s">
        <v>515</v>
      </c>
      <c r="F14" s="270" t="s">
        <v>516</v>
      </c>
    </row>
    <row r="15" spans="1:6" ht="31.5">
      <c r="A15" s="211" t="s">
        <v>209</v>
      </c>
      <c r="B15" s="265" t="s">
        <v>471</v>
      </c>
      <c r="C15" s="265"/>
      <c r="D15" s="265"/>
      <c r="E15" s="266">
        <f>E16+E19+E22+E25</f>
        <v>4770</v>
      </c>
      <c r="F15" s="271">
        <f>F16+F19+F22+F25</f>
        <v>4710</v>
      </c>
    </row>
    <row r="16" spans="1:6" ht="31.5">
      <c r="A16" s="211" t="s">
        <v>207</v>
      </c>
      <c r="B16" s="265" t="s">
        <v>472</v>
      </c>
      <c r="C16" s="265"/>
      <c r="D16" s="265"/>
      <c r="E16" s="266">
        <f>E17</f>
        <v>4600</v>
      </c>
      <c r="F16" s="271">
        <f>F17</f>
        <v>4540</v>
      </c>
    </row>
    <row r="17" spans="1:6" ht="31.5">
      <c r="A17" s="211" t="s">
        <v>183</v>
      </c>
      <c r="B17" s="265" t="s">
        <v>472</v>
      </c>
      <c r="C17" s="265" t="s">
        <v>184</v>
      </c>
      <c r="D17" s="265"/>
      <c r="E17" s="266">
        <f>E18</f>
        <v>4600</v>
      </c>
      <c r="F17" s="271">
        <f>F18</f>
        <v>4540</v>
      </c>
    </row>
    <row r="18" spans="1:6" ht="15.75">
      <c r="A18" s="211" t="s">
        <v>111</v>
      </c>
      <c r="B18" s="265" t="s">
        <v>472</v>
      </c>
      <c r="C18" s="265" t="s">
        <v>184</v>
      </c>
      <c r="D18" s="265" t="s">
        <v>187</v>
      </c>
      <c r="E18" s="266">
        <v>4600</v>
      </c>
      <c r="F18" s="271">
        <v>4540</v>
      </c>
    </row>
    <row r="19" spans="1:6" ht="31.5">
      <c r="A19" s="211" t="s">
        <v>208</v>
      </c>
      <c r="B19" s="265" t="s">
        <v>473</v>
      </c>
      <c r="C19" s="265"/>
      <c r="D19" s="265"/>
      <c r="E19" s="266">
        <f>E20</f>
        <v>150</v>
      </c>
      <c r="F19" s="271">
        <f>F20</f>
        <v>150</v>
      </c>
    </row>
    <row r="20" spans="1:6" ht="31.5">
      <c r="A20" s="211" t="s">
        <v>183</v>
      </c>
      <c r="B20" s="265" t="s">
        <v>473</v>
      </c>
      <c r="C20" s="265" t="s">
        <v>184</v>
      </c>
      <c r="D20" s="265"/>
      <c r="E20" s="266">
        <f>E21</f>
        <v>150</v>
      </c>
      <c r="F20" s="271">
        <f>F21</f>
        <v>150</v>
      </c>
    </row>
    <row r="21" spans="1:6" ht="15.75">
      <c r="A21" s="211" t="s">
        <v>100</v>
      </c>
      <c r="B21" s="265" t="s">
        <v>473</v>
      </c>
      <c r="C21" s="265" t="s">
        <v>184</v>
      </c>
      <c r="D21" s="267" t="s">
        <v>187</v>
      </c>
      <c r="E21" s="266">
        <v>150</v>
      </c>
      <c r="F21" s="271">
        <v>150</v>
      </c>
    </row>
    <row r="22" spans="1:6" ht="31.5">
      <c r="A22" s="211" t="s">
        <v>274</v>
      </c>
      <c r="B22" s="265" t="s">
        <v>474</v>
      </c>
      <c r="C22" s="265"/>
      <c r="D22" s="265"/>
      <c r="E22" s="266">
        <f>E23</f>
        <v>20</v>
      </c>
      <c r="F22" s="271">
        <f>F23</f>
        <v>20</v>
      </c>
    </row>
    <row r="23" spans="1:6" ht="31.5">
      <c r="A23" s="211" t="s">
        <v>183</v>
      </c>
      <c r="B23" s="265" t="s">
        <v>474</v>
      </c>
      <c r="C23" s="265" t="s">
        <v>184</v>
      </c>
      <c r="D23" s="265"/>
      <c r="E23" s="266">
        <f>E24</f>
        <v>20</v>
      </c>
      <c r="F23" s="271">
        <f>F24</f>
        <v>20</v>
      </c>
    </row>
    <row r="24" spans="1:6" ht="15.75">
      <c r="A24" s="211" t="s">
        <v>99</v>
      </c>
      <c r="B24" s="265" t="s">
        <v>474</v>
      </c>
      <c r="C24" s="265" t="s">
        <v>184</v>
      </c>
      <c r="D24" s="265">
        <v>1105</v>
      </c>
      <c r="E24" s="266">
        <v>20</v>
      </c>
      <c r="F24" s="271">
        <v>20</v>
      </c>
    </row>
    <row r="25" spans="1:6" ht="31.5" hidden="1">
      <c r="A25" s="211" t="s">
        <v>405</v>
      </c>
      <c r="B25" s="265" t="s">
        <v>474</v>
      </c>
      <c r="C25" s="265"/>
      <c r="D25" s="265"/>
      <c r="E25" s="266">
        <f>E26</f>
        <v>0</v>
      </c>
      <c r="F25" s="271">
        <f>F26</f>
        <v>0</v>
      </c>
    </row>
    <row r="26" spans="1:6" ht="31.5" hidden="1">
      <c r="A26" s="211" t="s">
        <v>179</v>
      </c>
      <c r="B26" s="265" t="s">
        <v>474</v>
      </c>
      <c r="C26" s="265" t="s">
        <v>180</v>
      </c>
      <c r="D26" s="265"/>
      <c r="E26" s="266">
        <f>E27</f>
        <v>0</v>
      </c>
      <c r="F26" s="271">
        <f>F27</f>
        <v>0</v>
      </c>
    </row>
    <row r="27" spans="1:6" ht="15.75" hidden="1">
      <c r="A27" s="211" t="s">
        <v>99</v>
      </c>
      <c r="B27" s="265" t="s">
        <v>474</v>
      </c>
      <c r="C27" s="265" t="s">
        <v>180</v>
      </c>
      <c r="D27" s="267" t="s">
        <v>500</v>
      </c>
      <c r="E27" s="266">
        <v>0</v>
      </c>
      <c r="F27" s="271">
        <v>0</v>
      </c>
    </row>
    <row r="28" spans="1:6" ht="63">
      <c r="A28" s="211" t="s">
        <v>542</v>
      </c>
      <c r="B28" s="265" t="s">
        <v>541</v>
      </c>
      <c r="C28" s="265"/>
      <c r="D28" s="265"/>
      <c r="E28" s="266">
        <f aca="true" t="shared" si="0" ref="E28:F30">E29</f>
        <v>5</v>
      </c>
      <c r="F28" s="271">
        <f t="shared" si="0"/>
        <v>5</v>
      </c>
    </row>
    <row r="29" spans="1:6" ht="94.5">
      <c r="A29" s="211" t="s">
        <v>544</v>
      </c>
      <c r="B29" s="265" t="s">
        <v>543</v>
      </c>
      <c r="C29" s="265"/>
      <c r="D29" s="265"/>
      <c r="E29" s="266">
        <f t="shared" si="0"/>
        <v>5</v>
      </c>
      <c r="F29" s="271">
        <f t="shared" si="0"/>
        <v>5</v>
      </c>
    </row>
    <row r="30" spans="1:6" ht="31.5">
      <c r="A30" s="211" t="s">
        <v>179</v>
      </c>
      <c r="B30" s="265" t="s">
        <v>543</v>
      </c>
      <c r="C30" s="265" t="s">
        <v>180</v>
      </c>
      <c r="D30" s="265"/>
      <c r="E30" s="266">
        <f t="shared" si="0"/>
        <v>5</v>
      </c>
      <c r="F30" s="271">
        <f t="shared" si="0"/>
        <v>5</v>
      </c>
    </row>
    <row r="31" spans="1:6" ht="15.75">
      <c r="A31" s="211" t="s">
        <v>86</v>
      </c>
      <c r="B31" s="265" t="s">
        <v>543</v>
      </c>
      <c r="C31" s="265" t="s">
        <v>180</v>
      </c>
      <c r="D31" s="267" t="s">
        <v>186</v>
      </c>
      <c r="E31" s="266">
        <v>5</v>
      </c>
      <c r="F31" s="271">
        <v>5</v>
      </c>
    </row>
    <row r="32" spans="1:6" ht="63">
      <c r="A32" s="211" t="s">
        <v>395</v>
      </c>
      <c r="B32" s="265" t="s">
        <v>441</v>
      </c>
      <c r="C32" s="265"/>
      <c r="D32" s="265"/>
      <c r="E32" s="266">
        <f>E33+E36</f>
        <v>4</v>
      </c>
      <c r="F32" s="271">
        <f>F33+F36</f>
        <v>4</v>
      </c>
    </row>
    <row r="33" spans="1:6" ht="47.25">
      <c r="A33" s="211" t="s">
        <v>396</v>
      </c>
      <c r="B33" s="265" t="s">
        <v>442</v>
      </c>
      <c r="C33" s="265"/>
      <c r="D33" s="265"/>
      <c r="E33" s="266">
        <f>E34</f>
        <v>2</v>
      </c>
      <c r="F33" s="271">
        <f>F34</f>
        <v>2</v>
      </c>
    </row>
    <row r="34" spans="1:6" ht="31.5">
      <c r="A34" s="211" t="s">
        <v>179</v>
      </c>
      <c r="B34" s="265" t="s">
        <v>442</v>
      </c>
      <c r="C34" s="265" t="s">
        <v>180</v>
      </c>
      <c r="D34" s="265"/>
      <c r="E34" s="266">
        <f>E35</f>
        <v>2</v>
      </c>
      <c r="F34" s="271">
        <f>F35</f>
        <v>2</v>
      </c>
    </row>
    <row r="35" spans="1:6" ht="15.75">
      <c r="A35" s="211" t="s">
        <v>86</v>
      </c>
      <c r="B35" s="265" t="s">
        <v>442</v>
      </c>
      <c r="C35" s="265" t="s">
        <v>180</v>
      </c>
      <c r="D35" s="267" t="s">
        <v>186</v>
      </c>
      <c r="E35" s="266">
        <v>2</v>
      </c>
      <c r="F35" s="271">
        <v>2</v>
      </c>
    </row>
    <row r="36" spans="1:6" ht="63">
      <c r="A36" s="211" t="s">
        <v>397</v>
      </c>
      <c r="B36" s="265" t="s">
        <v>443</v>
      </c>
      <c r="C36" s="265"/>
      <c r="D36" s="265"/>
      <c r="E36" s="266">
        <f>E37</f>
        <v>2</v>
      </c>
      <c r="F36" s="271">
        <f>F37</f>
        <v>2</v>
      </c>
    </row>
    <row r="37" spans="1:6" ht="31.5">
      <c r="A37" s="211" t="s">
        <v>179</v>
      </c>
      <c r="B37" s="265" t="s">
        <v>443</v>
      </c>
      <c r="C37" s="265" t="s">
        <v>180</v>
      </c>
      <c r="D37" s="265"/>
      <c r="E37" s="266">
        <f>E38</f>
        <v>2</v>
      </c>
      <c r="F37" s="271">
        <f>F38</f>
        <v>2</v>
      </c>
    </row>
    <row r="38" spans="1:6" ht="15.75">
      <c r="A38" s="211" t="s">
        <v>86</v>
      </c>
      <c r="B38" s="265" t="s">
        <v>443</v>
      </c>
      <c r="C38" s="265" t="s">
        <v>180</v>
      </c>
      <c r="D38" s="267" t="s">
        <v>186</v>
      </c>
      <c r="E38" s="266">
        <v>2</v>
      </c>
      <c r="F38" s="271">
        <v>2</v>
      </c>
    </row>
    <row r="39" spans="1:6" ht="63">
      <c r="A39" s="211" t="s">
        <v>399</v>
      </c>
      <c r="B39" s="265" t="s">
        <v>444</v>
      </c>
      <c r="C39" s="265"/>
      <c r="D39" s="265"/>
      <c r="E39" s="266">
        <f aca="true" t="shared" si="1" ref="E39:F41">E40</f>
        <v>5</v>
      </c>
      <c r="F39" s="271">
        <f t="shared" si="1"/>
        <v>5</v>
      </c>
    </row>
    <row r="40" spans="1:6" ht="31.5">
      <c r="A40" s="211" t="s">
        <v>398</v>
      </c>
      <c r="B40" s="265" t="s">
        <v>445</v>
      </c>
      <c r="C40" s="265"/>
      <c r="D40" s="265"/>
      <c r="E40" s="266">
        <f t="shared" si="1"/>
        <v>5</v>
      </c>
      <c r="F40" s="271">
        <f t="shared" si="1"/>
        <v>5</v>
      </c>
    </row>
    <row r="41" spans="1:6" ht="31.5">
      <c r="A41" s="211" t="s">
        <v>179</v>
      </c>
      <c r="B41" s="265" t="s">
        <v>445</v>
      </c>
      <c r="C41" s="265" t="s">
        <v>180</v>
      </c>
      <c r="D41" s="265"/>
      <c r="E41" s="266">
        <f t="shared" si="1"/>
        <v>5</v>
      </c>
      <c r="F41" s="271">
        <f t="shared" si="1"/>
        <v>5</v>
      </c>
    </row>
    <row r="42" spans="1:6" ht="15.75">
      <c r="A42" s="211" t="s">
        <v>86</v>
      </c>
      <c r="B42" s="265" t="s">
        <v>445</v>
      </c>
      <c r="C42" s="265" t="s">
        <v>180</v>
      </c>
      <c r="D42" s="267" t="s">
        <v>186</v>
      </c>
      <c r="E42" s="266">
        <v>5</v>
      </c>
      <c r="F42" s="271">
        <v>5</v>
      </c>
    </row>
    <row r="43" spans="1:6" ht="47.25">
      <c r="A43" s="211" t="s">
        <v>254</v>
      </c>
      <c r="B43" s="265" t="s">
        <v>435</v>
      </c>
      <c r="C43" s="265"/>
      <c r="D43" s="265"/>
      <c r="E43" s="266">
        <f aca="true" t="shared" si="2" ref="E43:F45">E44</f>
        <v>50</v>
      </c>
      <c r="F43" s="271">
        <f t="shared" si="2"/>
        <v>50</v>
      </c>
    </row>
    <row r="44" spans="1:6" ht="47.25">
      <c r="A44" s="211" t="s">
        <v>255</v>
      </c>
      <c r="B44" s="265" t="s">
        <v>436</v>
      </c>
      <c r="C44" s="265"/>
      <c r="D44" s="265"/>
      <c r="E44" s="266">
        <f t="shared" si="2"/>
        <v>50</v>
      </c>
      <c r="F44" s="271">
        <f t="shared" si="2"/>
        <v>50</v>
      </c>
    </row>
    <row r="45" spans="1:6" ht="31.5">
      <c r="A45" s="211" t="s">
        <v>179</v>
      </c>
      <c r="B45" s="265" t="s">
        <v>436</v>
      </c>
      <c r="C45" s="265" t="s">
        <v>180</v>
      </c>
      <c r="D45" s="265"/>
      <c r="E45" s="266">
        <f t="shared" si="2"/>
        <v>50</v>
      </c>
      <c r="F45" s="271">
        <f t="shared" si="2"/>
        <v>50</v>
      </c>
    </row>
    <row r="46" spans="1:6" ht="53.25" customHeight="1">
      <c r="A46" s="211" t="s">
        <v>3</v>
      </c>
      <c r="B46" s="265" t="s">
        <v>436</v>
      </c>
      <c r="C46" s="265" t="s">
        <v>180</v>
      </c>
      <c r="D46" s="265" t="s">
        <v>197</v>
      </c>
      <c r="E46" s="266">
        <v>50</v>
      </c>
      <c r="F46" s="271">
        <v>50</v>
      </c>
    </row>
    <row r="47" spans="1:6" ht="47.25">
      <c r="A47" s="211" t="s">
        <v>210</v>
      </c>
      <c r="B47" s="265" t="s">
        <v>431</v>
      </c>
      <c r="C47" s="265"/>
      <c r="D47" s="265"/>
      <c r="E47" s="266">
        <f>E48+E57+E66+E72+E69</f>
        <v>17434.9</v>
      </c>
      <c r="F47" s="271">
        <f>F48+F57+F66+F72+F69</f>
        <v>17211.7</v>
      </c>
    </row>
    <row r="48" spans="1:6" ht="63">
      <c r="A48" s="211" t="s">
        <v>211</v>
      </c>
      <c r="B48" s="265" t="s">
        <v>432</v>
      </c>
      <c r="C48" s="265"/>
      <c r="D48" s="265"/>
      <c r="E48" s="266">
        <f>E49+E52+E54</f>
        <v>12040</v>
      </c>
      <c r="F48" s="271">
        <f>F49+F52+F54</f>
        <v>11940</v>
      </c>
    </row>
    <row r="49" spans="1:6" ht="78.75">
      <c r="A49" s="211" t="s">
        <v>177</v>
      </c>
      <c r="B49" s="265" t="s">
        <v>432</v>
      </c>
      <c r="C49" s="265" t="s">
        <v>178</v>
      </c>
      <c r="D49" s="265"/>
      <c r="E49" s="266">
        <f>E50+E51</f>
        <v>11740</v>
      </c>
      <c r="F49" s="271">
        <f>F50+F51</f>
        <v>11660</v>
      </c>
    </row>
    <row r="50" spans="1:6" ht="33" customHeight="1">
      <c r="A50" s="211" t="s">
        <v>198</v>
      </c>
      <c r="B50" s="265" t="s">
        <v>432</v>
      </c>
      <c r="C50" s="265" t="s">
        <v>178</v>
      </c>
      <c r="D50" s="265" t="s">
        <v>199</v>
      </c>
      <c r="E50" s="266">
        <v>1300</v>
      </c>
      <c r="F50" s="271">
        <v>1260</v>
      </c>
    </row>
    <row r="51" spans="1:6" ht="47.25" customHeight="1">
      <c r="A51" s="211" t="s">
        <v>3</v>
      </c>
      <c r="B51" s="265" t="s">
        <v>432</v>
      </c>
      <c r="C51" s="265" t="s">
        <v>178</v>
      </c>
      <c r="D51" s="265" t="s">
        <v>197</v>
      </c>
      <c r="E51" s="268">
        <v>10440</v>
      </c>
      <c r="F51" s="272">
        <v>10400</v>
      </c>
    </row>
    <row r="52" spans="1:6" ht="31.5">
      <c r="A52" s="211" t="s">
        <v>179</v>
      </c>
      <c r="B52" s="265" t="s">
        <v>432</v>
      </c>
      <c r="C52" s="265" t="s">
        <v>180</v>
      </c>
      <c r="D52" s="265"/>
      <c r="E52" s="268">
        <f>E53</f>
        <v>200</v>
      </c>
      <c r="F52" s="272">
        <f>F53</f>
        <v>180</v>
      </c>
    </row>
    <row r="53" spans="1:6" ht="47.25" customHeight="1">
      <c r="A53" s="211" t="s">
        <v>3</v>
      </c>
      <c r="B53" s="265" t="s">
        <v>432</v>
      </c>
      <c r="C53" s="265" t="s">
        <v>180</v>
      </c>
      <c r="D53" s="265" t="s">
        <v>197</v>
      </c>
      <c r="E53" s="268">
        <v>200</v>
      </c>
      <c r="F53" s="272">
        <v>180</v>
      </c>
    </row>
    <row r="54" spans="1:6" ht="15.75">
      <c r="A54" s="211" t="s">
        <v>38</v>
      </c>
      <c r="B54" s="265" t="s">
        <v>432</v>
      </c>
      <c r="C54" s="265" t="s">
        <v>181</v>
      </c>
      <c r="D54" s="265"/>
      <c r="E54" s="266">
        <f>E55+E56</f>
        <v>100</v>
      </c>
      <c r="F54" s="271">
        <f>F55+F56</f>
        <v>100</v>
      </c>
    </row>
    <row r="55" spans="1:6" ht="48" customHeight="1">
      <c r="A55" s="211" t="s">
        <v>3</v>
      </c>
      <c r="B55" s="265" t="s">
        <v>432</v>
      </c>
      <c r="C55" s="265" t="s">
        <v>181</v>
      </c>
      <c r="D55" s="265" t="s">
        <v>197</v>
      </c>
      <c r="E55" s="266">
        <v>50</v>
      </c>
      <c r="F55" s="271">
        <v>50</v>
      </c>
    </row>
    <row r="56" spans="1:6" ht="15.75">
      <c r="A56" s="211" t="s">
        <v>85</v>
      </c>
      <c r="B56" s="265" t="s">
        <v>432</v>
      </c>
      <c r="C56" s="265" t="s">
        <v>181</v>
      </c>
      <c r="D56" s="267" t="s">
        <v>195</v>
      </c>
      <c r="E56" s="266">
        <v>50</v>
      </c>
      <c r="F56" s="271">
        <v>50</v>
      </c>
    </row>
    <row r="57" spans="1:6" ht="48" customHeight="1">
      <c r="A57" s="211" t="s">
        <v>212</v>
      </c>
      <c r="B57" s="265" t="s">
        <v>437</v>
      </c>
      <c r="C57" s="265"/>
      <c r="D57" s="265"/>
      <c r="E57" s="266">
        <f>E58+E60+E64</f>
        <v>4470</v>
      </c>
      <c r="F57" s="271">
        <f>F58+F60+F64</f>
        <v>4400</v>
      </c>
    </row>
    <row r="58" spans="1:6" ht="78.75">
      <c r="A58" s="211" t="s">
        <v>177</v>
      </c>
      <c r="B58" s="265" t="s">
        <v>437</v>
      </c>
      <c r="C58" s="265" t="s">
        <v>178</v>
      </c>
      <c r="D58" s="265"/>
      <c r="E58" s="266">
        <f>E59</f>
        <v>4095</v>
      </c>
      <c r="F58" s="271">
        <f>F59</f>
        <v>4055</v>
      </c>
    </row>
    <row r="59" spans="1:6" ht="15.75">
      <c r="A59" s="211" t="s">
        <v>91</v>
      </c>
      <c r="B59" s="265" t="s">
        <v>437</v>
      </c>
      <c r="C59" s="265" t="s">
        <v>178</v>
      </c>
      <c r="D59" s="265" t="s">
        <v>197</v>
      </c>
      <c r="E59" s="266">
        <v>4095</v>
      </c>
      <c r="F59" s="271">
        <v>4055</v>
      </c>
    </row>
    <row r="60" spans="1:6" ht="31.5">
      <c r="A60" s="211" t="s">
        <v>179</v>
      </c>
      <c r="B60" s="265" t="s">
        <v>437</v>
      </c>
      <c r="C60" s="265" t="s">
        <v>180</v>
      </c>
      <c r="D60" s="265"/>
      <c r="E60" s="266">
        <f>E61+E62+E63</f>
        <v>300</v>
      </c>
      <c r="F60" s="271">
        <f>F61+F62+F63</f>
        <v>270</v>
      </c>
    </row>
    <row r="61" spans="1:6" ht="15.75">
      <c r="A61" s="211" t="s">
        <v>91</v>
      </c>
      <c r="B61" s="265" t="s">
        <v>437</v>
      </c>
      <c r="C61" s="265" t="s">
        <v>180</v>
      </c>
      <c r="D61" s="265" t="s">
        <v>197</v>
      </c>
      <c r="E61" s="266">
        <v>55</v>
      </c>
      <c r="F61" s="271">
        <v>35</v>
      </c>
    </row>
    <row r="62" spans="1:6" ht="15.75">
      <c r="A62" s="211" t="s">
        <v>86</v>
      </c>
      <c r="B62" s="265" t="s">
        <v>437</v>
      </c>
      <c r="C62" s="265" t="s">
        <v>180</v>
      </c>
      <c r="D62" s="267" t="s">
        <v>186</v>
      </c>
      <c r="E62" s="266">
        <v>245</v>
      </c>
      <c r="F62" s="271">
        <v>235</v>
      </c>
    </row>
    <row r="63" spans="1:6" ht="15.75" hidden="1">
      <c r="A63" s="211" t="s">
        <v>107</v>
      </c>
      <c r="B63" s="265" t="s">
        <v>437</v>
      </c>
      <c r="C63" s="265" t="s">
        <v>180</v>
      </c>
      <c r="D63" s="267" t="s">
        <v>189</v>
      </c>
      <c r="E63" s="266">
        <v>0</v>
      </c>
      <c r="F63" s="271">
        <v>0</v>
      </c>
    </row>
    <row r="64" spans="1:6" ht="15.75">
      <c r="A64" s="211" t="s">
        <v>38</v>
      </c>
      <c r="B64" s="265" t="s">
        <v>437</v>
      </c>
      <c r="C64" s="265" t="s">
        <v>181</v>
      </c>
      <c r="D64" s="265"/>
      <c r="E64" s="266">
        <f>E65</f>
        <v>75</v>
      </c>
      <c r="F64" s="271">
        <f>F65</f>
        <v>75</v>
      </c>
    </row>
    <row r="65" spans="1:6" ht="48" customHeight="1">
      <c r="A65" s="211" t="s">
        <v>3</v>
      </c>
      <c r="B65" s="265" t="s">
        <v>437</v>
      </c>
      <c r="C65" s="265" t="s">
        <v>181</v>
      </c>
      <c r="D65" s="265" t="s">
        <v>197</v>
      </c>
      <c r="E65" s="266">
        <v>75</v>
      </c>
      <c r="F65" s="271">
        <v>75</v>
      </c>
    </row>
    <row r="66" spans="1:6" ht="47.25">
      <c r="A66" s="211" t="s">
        <v>213</v>
      </c>
      <c r="B66" s="265" t="s">
        <v>446</v>
      </c>
      <c r="C66" s="265"/>
      <c r="D66" s="265"/>
      <c r="E66" s="266">
        <f>E67</f>
        <v>49.9</v>
      </c>
      <c r="F66" s="271">
        <f>F67</f>
        <v>46.7</v>
      </c>
    </row>
    <row r="67" spans="1:6" ht="31.5">
      <c r="A67" s="211" t="s">
        <v>179</v>
      </c>
      <c r="B67" s="265" t="s">
        <v>446</v>
      </c>
      <c r="C67" s="265" t="s">
        <v>180</v>
      </c>
      <c r="D67" s="265"/>
      <c r="E67" s="266">
        <f>E68</f>
        <v>49.9</v>
      </c>
      <c r="F67" s="271">
        <f>F68</f>
        <v>46.7</v>
      </c>
    </row>
    <row r="68" spans="1:6" ht="15.75">
      <c r="A68" s="211" t="s">
        <v>86</v>
      </c>
      <c r="B68" s="265" t="s">
        <v>446</v>
      </c>
      <c r="C68" s="265" t="s">
        <v>180</v>
      </c>
      <c r="D68" s="267" t="s">
        <v>186</v>
      </c>
      <c r="E68" s="266">
        <v>49.9</v>
      </c>
      <c r="F68" s="271">
        <v>46.7</v>
      </c>
    </row>
    <row r="69" spans="1:6" ht="63">
      <c r="A69" s="211" t="s">
        <v>400</v>
      </c>
      <c r="B69" s="265" t="s">
        <v>480</v>
      </c>
      <c r="C69" s="265"/>
      <c r="D69" s="265"/>
      <c r="E69" s="266">
        <f>E70</f>
        <v>500</v>
      </c>
      <c r="F69" s="271">
        <f>F70</f>
        <v>450</v>
      </c>
    </row>
    <row r="70" spans="1:6" ht="15.75">
      <c r="A70" s="211" t="s">
        <v>39</v>
      </c>
      <c r="B70" s="265" t="s">
        <v>480</v>
      </c>
      <c r="C70" s="265" t="s">
        <v>182</v>
      </c>
      <c r="D70" s="265"/>
      <c r="E70" s="266">
        <f>E71</f>
        <v>500</v>
      </c>
      <c r="F70" s="271">
        <f>F71</f>
        <v>450</v>
      </c>
    </row>
    <row r="71" spans="1:6" ht="15.75">
      <c r="A71" s="211" t="s">
        <v>113</v>
      </c>
      <c r="B71" s="265" t="s">
        <v>480</v>
      </c>
      <c r="C71" s="265" t="s">
        <v>182</v>
      </c>
      <c r="D71" s="265">
        <v>1001</v>
      </c>
      <c r="E71" s="266">
        <v>500</v>
      </c>
      <c r="F71" s="271">
        <v>450</v>
      </c>
    </row>
    <row r="72" spans="1:6" ht="46.5" customHeight="1">
      <c r="A72" s="211" t="s">
        <v>266</v>
      </c>
      <c r="B72" s="265" t="s">
        <v>448</v>
      </c>
      <c r="C72" s="265"/>
      <c r="D72" s="265"/>
      <c r="E72" s="266">
        <f>E73</f>
        <v>375</v>
      </c>
      <c r="F72" s="271">
        <f>F73</f>
        <v>375</v>
      </c>
    </row>
    <row r="73" spans="1:6" ht="60.75" customHeight="1">
      <c r="A73" s="211" t="s">
        <v>267</v>
      </c>
      <c r="B73" s="265" t="s">
        <v>449</v>
      </c>
      <c r="C73" s="265"/>
      <c r="D73" s="265"/>
      <c r="E73" s="266">
        <f>E74</f>
        <v>375</v>
      </c>
      <c r="F73" s="271">
        <f>F74</f>
        <v>375</v>
      </c>
    </row>
    <row r="74" spans="1:6" ht="45.75" customHeight="1">
      <c r="A74" s="211" t="s">
        <v>268</v>
      </c>
      <c r="B74" s="265" t="s">
        <v>450</v>
      </c>
      <c r="C74" s="265"/>
      <c r="D74" s="265"/>
      <c r="E74" s="266">
        <f>E76+E78</f>
        <v>375</v>
      </c>
      <c r="F74" s="271">
        <f>F76+F78</f>
        <v>375</v>
      </c>
    </row>
    <row r="75" spans="1:6" ht="31.5">
      <c r="A75" s="211" t="s">
        <v>272</v>
      </c>
      <c r="B75" s="265" t="s">
        <v>476</v>
      </c>
      <c r="C75" s="265"/>
      <c r="D75" s="265"/>
      <c r="E75" s="266">
        <f>E77+E79</f>
        <v>375</v>
      </c>
      <c r="F75" s="271">
        <f>F77+F79</f>
        <v>375</v>
      </c>
    </row>
    <row r="76" spans="1:6" ht="78.75">
      <c r="A76" s="211" t="s">
        <v>177</v>
      </c>
      <c r="B76" s="265" t="s">
        <v>476</v>
      </c>
      <c r="C76" s="265" t="s">
        <v>178</v>
      </c>
      <c r="D76" s="265"/>
      <c r="E76" s="266">
        <f>E77</f>
        <v>346.6</v>
      </c>
      <c r="F76" s="271">
        <f>F77</f>
        <v>346.6</v>
      </c>
    </row>
    <row r="77" spans="1:6" ht="15.75">
      <c r="A77" s="211" t="s">
        <v>147</v>
      </c>
      <c r="B77" s="265" t="s">
        <v>476</v>
      </c>
      <c r="C77" s="265" t="s">
        <v>178</v>
      </c>
      <c r="D77" s="267" t="s">
        <v>196</v>
      </c>
      <c r="E77" s="266">
        <v>346.6</v>
      </c>
      <c r="F77" s="271">
        <v>346.6</v>
      </c>
    </row>
    <row r="78" spans="1:6" ht="31.5">
      <c r="A78" s="211" t="s">
        <v>179</v>
      </c>
      <c r="B78" s="265" t="s">
        <v>476</v>
      </c>
      <c r="C78" s="265" t="s">
        <v>180</v>
      </c>
      <c r="D78" s="265"/>
      <c r="E78" s="266">
        <f>E79</f>
        <v>28.4</v>
      </c>
      <c r="F78" s="271">
        <f>F79</f>
        <v>28.4</v>
      </c>
    </row>
    <row r="79" spans="1:6" ht="15.75">
      <c r="A79" s="211" t="s">
        <v>147</v>
      </c>
      <c r="B79" s="265" t="s">
        <v>476</v>
      </c>
      <c r="C79" s="265" t="s">
        <v>180</v>
      </c>
      <c r="D79" s="267" t="s">
        <v>196</v>
      </c>
      <c r="E79" s="266">
        <v>28.4</v>
      </c>
      <c r="F79" s="271">
        <v>28.4</v>
      </c>
    </row>
    <row r="80" spans="1:6" ht="31.5">
      <c r="A80" s="211" t="s">
        <v>214</v>
      </c>
      <c r="B80" s="265" t="s">
        <v>455</v>
      </c>
      <c r="C80" s="265"/>
      <c r="D80" s="265"/>
      <c r="E80" s="266">
        <f>E81+E90+E93+E100+E87+E84</f>
        <v>539.9</v>
      </c>
      <c r="F80" s="271">
        <f>F81+F90+F93+F100+F87+F84</f>
        <v>439.9</v>
      </c>
    </row>
    <row r="81" spans="1:6" ht="31.5">
      <c r="A81" s="211" t="s">
        <v>258</v>
      </c>
      <c r="B81" s="265" t="s">
        <v>463</v>
      </c>
      <c r="C81" s="265"/>
      <c r="D81" s="265"/>
      <c r="E81" s="266">
        <f>E82</f>
        <v>400</v>
      </c>
      <c r="F81" s="271">
        <f>F82</f>
        <v>300</v>
      </c>
    </row>
    <row r="82" spans="1:6" ht="31.5">
      <c r="A82" s="211" t="s">
        <v>179</v>
      </c>
      <c r="B82" s="265" t="s">
        <v>463</v>
      </c>
      <c r="C82" s="265" t="s">
        <v>180</v>
      </c>
      <c r="D82" s="265"/>
      <c r="E82" s="266">
        <f>E83</f>
        <v>400</v>
      </c>
      <c r="F82" s="271">
        <f>F83</f>
        <v>300</v>
      </c>
    </row>
    <row r="83" spans="1:6" ht="15.75">
      <c r="A83" s="211" t="s">
        <v>110</v>
      </c>
      <c r="B83" s="265" t="s">
        <v>463</v>
      </c>
      <c r="C83" s="265" t="s">
        <v>180</v>
      </c>
      <c r="D83" s="267" t="s">
        <v>190</v>
      </c>
      <c r="E83" s="266">
        <v>400</v>
      </c>
      <c r="F83" s="271">
        <v>300</v>
      </c>
    </row>
    <row r="84" spans="1:6" ht="31.5" hidden="1">
      <c r="A84" s="211" t="s">
        <v>405</v>
      </c>
      <c r="B84" s="265" t="s">
        <v>478</v>
      </c>
      <c r="C84" s="265"/>
      <c r="D84" s="265"/>
      <c r="E84" s="266">
        <f>E85</f>
        <v>0</v>
      </c>
      <c r="F84" s="271">
        <f>F85</f>
        <v>0</v>
      </c>
    </row>
    <row r="85" spans="1:6" ht="31.5" hidden="1">
      <c r="A85" s="211" t="s">
        <v>179</v>
      </c>
      <c r="B85" s="265" t="s">
        <v>478</v>
      </c>
      <c r="C85" s="265" t="s">
        <v>180</v>
      </c>
      <c r="D85" s="265"/>
      <c r="E85" s="266">
        <f>E86</f>
        <v>0</v>
      </c>
      <c r="F85" s="271">
        <f>F86</f>
        <v>0</v>
      </c>
    </row>
    <row r="86" spans="1:6" ht="15.75" hidden="1">
      <c r="A86" s="211" t="s">
        <v>110</v>
      </c>
      <c r="B86" s="265" t="s">
        <v>478</v>
      </c>
      <c r="C86" s="265" t="s">
        <v>180</v>
      </c>
      <c r="D86" s="267" t="s">
        <v>190</v>
      </c>
      <c r="E86" s="266">
        <v>0</v>
      </c>
      <c r="F86" s="271">
        <v>0</v>
      </c>
    </row>
    <row r="87" spans="1:6" ht="31.5" hidden="1">
      <c r="A87" s="211" t="s">
        <v>394</v>
      </c>
      <c r="B87" s="265" t="s">
        <v>479</v>
      </c>
      <c r="C87" s="265"/>
      <c r="D87" s="265"/>
      <c r="E87" s="266">
        <f>E88</f>
        <v>0</v>
      </c>
      <c r="F87" s="271">
        <f>F88</f>
        <v>0</v>
      </c>
    </row>
    <row r="88" spans="1:6" ht="31.5" hidden="1">
      <c r="A88" s="211" t="s">
        <v>179</v>
      </c>
      <c r="B88" s="265" t="s">
        <v>479</v>
      </c>
      <c r="C88" s="265" t="s">
        <v>180</v>
      </c>
      <c r="D88" s="265"/>
      <c r="E88" s="266">
        <f>E89</f>
        <v>0</v>
      </c>
      <c r="F88" s="271">
        <f>F89</f>
        <v>0</v>
      </c>
    </row>
    <row r="89" spans="1:6" ht="15.75" hidden="1">
      <c r="A89" s="211" t="s">
        <v>110</v>
      </c>
      <c r="B89" s="265" t="s">
        <v>479</v>
      </c>
      <c r="C89" s="265" t="s">
        <v>180</v>
      </c>
      <c r="D89" s="267" t="s">
        <v>190</v>
      </c>
      <c r="E89" s="266">
        <v>0</v>
      </c>
      <c r="F89" s="271">
        <v>0</v>
      </c>
    </row>
    <row r="90" spans="1:6" ht="15.75">
      <c r="A90" s="211" t="s">
        <v>259</v>
      </c>
      <c r="B90" s="265" t="s">
        <v>464</v>
      </c>
      <c r="C90" s="265"/>
      <c r="D90" s="265"/>
      <c r="E90" s="266">
        <f>E91</f>
        <v>50</v>
      </c>
      <c r="F90" s="271">
        <f>F91</f>
        <v>50</v>
      </c>
    </row>
    <row r="91" spans="1:6" ht="31.5">
      <c r="A91" s="211" t="s">
        <v>179</v>
      </c>
      <c r="B91" s="265" t="s">
        <v>464</v>
      </c>
      <c r="C91" s="265" t="s">
        <v>180</v>
      </c>
      <c r="D91" s="265"/>
      <c r="E91" s="266">
        <f>E92</f>
        <v>50</v>
      </c>
      <c r="F91" s="271">
        <f>F92</f>
        <v>50</v>
      </c>
    </row>
    <row r="92" spans="1:6" ht="15.75">
      <c r="A92" s="211" t="s">
        <v>110</v>
      </c>
      <c r="B92" s="265" t="s">
        <v>464</v>
      </c>
      <c r="C92" s="265" t="s">
        <v>180</v>
      </c>
      <c r="D92" s="267" t="s">
        <v>190</v>
      </c>
      <c r="E92" s="266">
        <v>50</v>
      </c>
      <c r="F92" s="271">
        <v>50</v>
      </c>
    </row>
    <row r="93" spans="1:6" ht="63">
      <c r="A93" s="211" t="s">
        <v>226</v>
      </c>
      <c r="B93" s="265" t="s">
        <v>456</v>
      </c>
      <c r="C93" s="265"/>
      <c r="D93" s="265"/>
      <c r="E93" s="266">
        <f>E94</f>
        <v>84.9</v>
      </c>
      <c r="F93" s="271">
        <f>F94</f>
        <v>84.9</v>
      </c>
    </row>
    <row r="94" spans="1:6" ht="63">
      <c r="A94" s="211" t="s">
        <v>227</v>
      </c>
      <c r="B94" s="265" t="s">
        <v>457</v>
      </c>
      <c r="C94" s="265"/>
      <c r="D94" s="265"/>
      <c r="E94" s="266">
        <f>E95</f>
        <v>84.9</v>
      </c>
      <c r="F94" s="271">
        <f>F95</f>
        <v>84.9</v>
      </c>
    </row>
    <row r="95" spans="1:6" ht="31.5">
      <c r="A95" s="211" t="s">
        <v>271</v>
      </c>
      <c r="B95" s="265" t="s">
        <v>477</v>
      </c>
      <c r="C95" s="265"/>
      <c r="D95" s="265"/>
      <c r="E95" s="266">
        <f>E97+E99</f>
        <v>84.9</v>
      </c>
      <c r="F95" s="271">
        <f>F97+F99</f>
        <v>84.9</v>
      </c>
    </row>
    <row r="96" spans="1:6" ht="78.75">
      <c r="A96" s="211" t="s">
        <v>177</v>
      </c>
      <c r="B96" s="265" t="s">
        <v>477</v>
      </c>
      <c r="C96" s="265" t="s">
        <v>178</v>
      </c>
      <c r="D96" s="265"/>
      <c r="E96" s="266">
        <f>E97</f>
        <v>80.5</v>
      </c>
      <c r="F96" s="271">
        <f>F97</f>
        <v>80.5</v>
      </c>
    </row>
    <row r="97" spans="1:6" ht="15.75">
      <c r="A97" s="211" t="s">
        <v>91</v>
      </c>
      <c r="B97" s="265" t="s">
        <v>477</v>
      </c>
      <c r="C97" s="265" t="s">
        <v>178</v>
      </c>
      <c r="D97" s="267" t="s">
        <v>188</v>
      </c>
      <c r="E97" s="266">
        <v>80.5</v>
      </c>
      <c r="F97" s="271">
        <v>80.5</v>
      </c>
    </row>
    <row r="98" spans="1:6" ht="31.5">
      <c r="A98" s="211" t="s">
        <v>179</v>
      </c>
      <c r="B98" s="265" t="s">
        <v>477</v>
      </c>
      <c r="C98" s="265" t="s">
        <v>180</v>
      </c>
      <c r="D98" s="265"/>
      <c r="E98" s="266">
        <f>E99</f>
        <v>4.4</v>
      </c>
      <c r="F98" s="271">
        <f>F99</f>
        <v>4.4</v>
      </c>
    </row>
    <row r="99" spans="1:6" ht="15.75">
      <c r="A99" s="211" t="s">
        <v>91</v>
      </c>
      <c r="B99" s="265" t="s">
        <v>477</v>
      </c>
      <c r="C99" s="265" t="s">
        <v>180</v>
      </c>
      <c r="D99" s="267" t="s">
        <v>188</v>
      </c>
      <c r="E99" s="266">
        <v>4.4</v>
      </c>
      <c r="F99" s="271">
        <v>4.4</v>
      </c>
    </row>
    <row r="100" spans="1:6" ht="15.75">
      <c r="A100" s="211" t="s">
        <v>260</v>
      </c>
      <c r="B100" s="265" t="s">
        <v>465</v>
      </c>
      <c r="C100" s="265"/>
      <c r="D100" s="265"/>
      <c r="E100" s="266">
        <f>E101</f>
        <v>5</v>
      </c>
      <c r="F100" s="271">
        <f>F101</f>
        <v>5</v>
      </c>
    </row>
    <row r="101" spans="1:6" ht="31.5">
      <c r="A101" s="211" t="s">
        <v>179</v>
      </c>
      <c r="B101" s="265" t="s">
        <v>465</v>
      </c>
      <c r="C101" s="265" t="s">
        <v>180</v>
      </c>
      <c r="D101" s="265"/>
      <c r="E101" s="266">
        <f>E102</f>
        <v>5</v>
      </c>
      <c r="F101" s="271">
        <f>F102</f>
        <v>5</v>
      </c>
    </row>
    <row r="102" spans="1:6" ht="15.75">
      <c r="A102" s="211" t="s">
        <v>110</v>
      </c>
      <c r="B102" s="265" t="s">
        <v>465</v>
      </c>
      <c r="C102" s="265" t="s">
        <v>180</v>
      </c>
      <c r="D102" s="267" t="s">
        <v>190</v>
      </c>
      <c r="E102" s="266">
        <v>5</v>
      </c>
      <c r="F102" s="271">
        <v>5</v>
      </c>
    </row>
    <row r="103" spans="1:6" ht="63">
      <c r="A103" s="211" t="s">
        <v>261</v>
      </c>
      <c r="B103" s="265" t="s">
        <v>460</v>
      </c>
      <c r="C103" s="265"/>
      <c r="D103" s="265"/>
      <c r="E103" s="266">
        <f>E104+E107</f>
        <v>90.5</v>
      </c>
      <c r="F103" s="271">
        <f>F104+F107</f>
        <v>90.5</v>
      </c>
    </row>
    <row r="104" spans="1:6" ht="31.5">
      <c r="A104" s="185" t="s">
        <v>262</v>
      </c>
      <c r="B104" s="265" t="s">
        <v>461</v>
      </c>
      <c r="C104" s="265"/>
      <c r="D104" s="265"/>
      <c r="E104" s="266">
        <f>E105</f>
        <v>75.5</v>
      </c>
      <c r="F104" s="271">
        <f>F105</f>
        <v>75.5</v>
      </c>
    </row>
    <row r="105" spans="1:6" ht="31.5">
      <c r="A105" s="211" t="s">
        <v>179</v>
      </c>
      <c r="B105" s="265" t="s">
        <v>461</v>
      </c>
      <c r="C105" s="265" t="s">
        <v>180</v>
      </c>
      <c r="D105" s="265"/>
      <c r="E105" s="266">
        <f>E106</f>
        <v>75.5</v>
      </c>
      <c r="F105" s="271">
        <f>F106</f>
        <v>75.5</v>
      </c>
    </row>
    <row r="106" spans="1:6" ht="15.75">
      <c r="A106" s="211" t="s">
        <v>109</v>
      </c>
      <c r="B106" s="265" t="s">
        <v>461</v>
      </c>
      <c r="C106" s="265" t="s">
        <v>180</v>
      </c>
      <c r="D106" s="267" t="s">
        <v>191</v>
      </c>
      <c r="E106" s="266">
        <v>75.5</v>
      </c>
      <c r="F106" s="271">
        <v>75.5</v>
      </c>
    </row>
    <row r="107" spans="1:6" ht="30" customHeight="1">
      <c r="A107" s="185" t="s">
        <v>231</v>
      </c>
      <c r="B107" s="265" t="s">
        <v>462</v>
      </c>
      <c r="C107" s="265"/>
      <c r="D107" s="265"/>
      <c r="E107" s="266">
        <f>E108</f>
        <v>15</v>
      </c>
      <c r="F107" s="271">
        <f>F108</f>
        <v>15</v>
      </c>
    </row>
    <row r="108" spans="1:6" ht="31.5">
      <c r="A108" s="211" t="s">
        <v>179</v>
      </c>
      <c r="B108" s="265" t="s">
        <v>462</v>
      </c>
      <c r="C108" s="265" t="s">
        <v>180</v>
      </c>
      <c r="D108" s="265"/>
      <c r="E108" s="266">
        <f>E109</f>
        <v>15</v>
      </c>
      <c r="F108" s="271">
        <f>F109</f>
        <v>15</v>
      </c>
    </row>
    <row r="109" spans="1:6" ht="15.75">
      <c r="A109" s="211" t="s">
        <v>109</v>
      </c>
      <c r="B109" s="265" t="s">
        <v>462</v>
      </c>
      <c r="C109" s="265" t="s">
        <v>180</v>
      </c>
      <c r="D109" s="267" t="s">
        <v>191</v>
      </c>
      <c r="E109" s="266">
        <v>15</v>
      </c>
      <c r="F109" s="271">
        <v>15</v>
      </c>
    </row>
    <row r="110" spans="1:6" ht="63">
      <c r="A110" s="211" t="s">
        <v>552</v>
      </c>
      <c r="B110" s="265" t="s">
        <v>458</v>
      </c>
      <c r="C110" s="265"/>
      <c r="D110" s="265"/>
      <c r="E110" s="266">
        <f aca="true" t="shared" si="3" ref="E110:F112">E111</f>
        <v>3146.3</v>
      </c>
      <c r="F110" s="271">
        <f t="shared" si="3"/>
        <v>3541.9</v>
      </c>
    </row>
    <row r="111" spans="1:6" ht="15.75">
      <c r="A111" s="211" t="s">
        <v>216</v>
      </c>
      <c r="B111" s="265" t="s">
        <v>459</v>
      </c>
      <c r="C111" s="265"/>
      <c r="D111" s="265"/>
      <c r="E111" s="266">
        <f t="shared" si="3"/>
        <v>3146.3</v>
      </c>
      <c r="F111" s="271">
        <f t="shared" si="3"/>
        <v>3541.9</v>
      </c>
    </row>
    <row r="112" spans="1:6" ht="31.5">
      <c r="A112" s="211" t="s">
        <v>179</v>
      </c>
      <c r="B112" s="265" t="s">
        <v>459</v>
      </c>
      <c r="C112" s="265" t="s">
        <v>180</v>
      </c>
      <c r="D112" s="265"/>
      <c r="E112" s="266">
        <f t="shared" si="3"/>
        <v>3146.3</v>
      </c>
      <c r="F112" s="271">
        <f t="shared" si="3"/>
        <v>3541.9</v>
      </c>
    </row>
    <row r="113" spans="1:6" ht="15.75">
      <c r="A113" s="211" t="s">
        <v>192</v>
      </c>
      <c r="B113" s="265" t="s">
        <v>459</v>
      </c>
      <c r="C113" s="265" t="s">
        <v>180</v>
      </c>
      <c r="D113" s="265" t="s">
        <v>193</v>
      </c>
      <c r="E113" s="266">
        <v>3146.3</v>
      </c>
      <c r="F113" s="271">
        <v>3541.9</v>
      </c>
    </row>
    <row r="114" spans="1:6" ht="47.25" customHeight="1">
      <c r="A114" s="211" t="s">
        <v>263</v>
      </c>
      <c r="B114" s="265" t="s">
        <v>466</v>
      </c>
      <c r="C114" s="265"/>
      <c r="D114" s="265"/>
      <c r="E114" s="266">
        <f>E118+E127+E115+E124+E121</f>
        <v>770</v>
      </c>
      <c r="F114" s="271">
        <f>F118+F127+F115+F124+F121</f>
        <v>640</v>
      </c>
    </row>
    <row r="115" spans="1:6" ht="31.5">
      <c r="A115" s="185" t="s">
        <v>264</v>
      </c>
      <c r="B115" s="265" t="s">
        <v>467</v>
      </c>
      <c r="C115" s="265"/>
      <c r="D115" s="265"/>
      <c r="E115" s="266">
        <f>E116</f>
        <v>110</v>
      </c>
      <c r="F115" s="271">
        <f>F116</f>
        <v>80</v>
      </c>
    </row>
    <row r="116" spans="1:6" ht="31.5">
      <c r="A116" s="211" t="s">
        <v>179</v>
      </c>
      <c r="B116" s="265" t="s">
        <v>467</v>
      </c>
      <c r="C116" s="265" t="s">
        <v>180</v>
      </c>
      <c r="D116" s="265"/>
      <c r="E116" s="266">
        <f>E117</f>
        <v>110</v>
      </c>
      <c r="F116" s="271">
        <f>F117</f>
        <v>80</v>
      </c>
    </row>
    <row r="117" spans="1:6" ht="15.75">
      <c r="A117" s="211" t="s">
        <v>110</v>
      </c>
      <c r="B117" s="265" t="s">
        <v>467</v>
      </c>
      <c r="C117" s="265" t="s">
        <v>180</v>
      </c>
      <c r="D117" s="267" t="s">
        <v>190</v>
      </c>
      <c r="E117" s="266">
        <v>110</v>
      </c>
      <c r="F117" s="271">
        <v>80</v>
      </c>
    </row>
    <row r="118" spans="1:6" ht="31.5">
      <c r="A118" s="211" t="s">
        <v>217</v>
      </c>
      <c r="B118" s="265" t="s">
        <v>468</v>
      </c>
      <c r="C118" s="265"/>
      <c r="D118" s="265"/>
      <c r="E118" s="266">
        <f>E119</f>
        <v>530</v>
      </c>
      <c r="F118" s="271">
        <f>F119</f>
        <v>430</v>
      </c>
    </row>
    <row r="119" spans="1:6" ht="31.5">
      <c r="A119" s="211" t="s">
        <v>179</v>
      </c>
      <c r="B119" s="265" t="s">
        <v>468</v>
      </c>
      <c r="C119" s="265" t="s">
        <v>180</v>
      </c>
      <c r="D119" s="265"/>
      <c r="E119" s="266">
        <f>E120</f>
        <v>530</v>
      </c>
      <c r="F119" s="271">
        <f>F120</f>
        <v>430</v>
      </c>
    </row>
    <row r="120" spans="1:6" ht="15.75">
      <c r="A120" s="211" t="s">
        <v>149</v>
      </c>
      <c r="B120" s="265" t="s">
        <v>468</v>
      </c>
      <c r="C120" s="265" t="s">
        <v>180</v>
      </c>
      <c r="D120" s="267" t="s">
        <v>218</v>
      </c>
      <c r="E120" s="266">
        <v>530</v>
      </c>
      <c r="F120" s="271">
        <v>430</v>
      </c>
    </row>
    <row r="121" spans="1:6" ht="31.5" hidden="1">
      <c r="A121" s="211" t="s">
        <v>405</v>
      </c>
      <c r="B121" s="265" t="s">
        <v>499</v>
      </c>
      <c r="C121" s="265"/>
      <c r="D121" s="265"/>
      <c r="E121" s="266">
        <f>E122</f>
        <v>0</v>
      </c>
      <c r="F121" s="271">
        <f>F122</f>
        <v>0</v>
      </c>
    </row>
    <row r="122" spans="1:6" ht="31.5" hidden="1">
      <c r="A122" s="211" t="s">
        <v>179</v>
      </c>
      <c r="B122" s="265" t="s">
        <v>499</v>
      </c>
      <c r="C122" s="265" t="s">
        <v>180</v>
      </c>
      <c r="D122" s="265"/>
      <c r="E122" s="266">
        <f>E123</f>
        <v>0</v>
      </c>
      <c r="F122" s="271">
        <f>F123</f>
        <v>0</v>
      </c>
    </row>
    <row r="123" spans="1:6" ht="15.75" hidden="1">
      <c r="A123" s="211" t="s">
        <v>149</v>
      </c>
      <c r="B123" s="265" t="s">
        <v>499</v>
      </c>
      <c r="C123" s="265" t="s">
        <v>180</v>
      </c>
      <c r="D123" s="267" t="s">
        <v>218</v>
      </c>
      <c r="E123" s="266">
        <v>0</v>
      </c>
      <c r="F123" s="271">
        <v>0</v>
      </c>
    </row>
    <row r="124" spans="1:6" ht="31.5">
      <c r="A124" s="211" t="s">
        <v>220</v>
      </c>
      <c r="B124" s="265" t="s">
        <v>469</v>
      </c>
      <c r="C124" s="265"/>
      <c r="D124" s="265"/>
      <c r="E124" s="266">
        <f>E125</f>
        <v>80</v>
      </c>
      <c r="F124" s="271">
        <f>F125</f>
        <v>80</v>
      </c>
    </row>
    <row r="125" spans="1:6" ht="31.5">
      <c r="A125" s="211" t="s">
        <v>179</v>
      </c>
      <c r="B125" s="265" t="s">
        <v>469</v>
      </c>
      <c r="C125" s="265" t="s">
        <v>180</v>
      </c>
      <c r="D125" s="265"/>
      <c r="E125" s="266">
        <f>E126</f>
        <v>80</v>
      </c>
      <c r="F125" s="271">
        <f>F126</f>
        <v>80</v>
      </c>
    </row>
    <row r="126" spans="1:6" ht="15.75">
      <c r="A126" s="211" t="s">
        <v>149</v>
      </c>
      <c r="B126" s="265" t="s">
        <v>469</v>
      </c>
      <c r="C126" s="265" t="s">
        <v>180</v>
      </c>
      <c r="D126" s="267" t="s">
        <v>218</v>
      </c>
      <c r="E126" s="266">
        <v>80</v>
      </c>
      <c r="F126" s="271">
        <v>80</v>
      </c>
    </row>
    <row r="127" spans="1:6" ht="31.5">
      <c r="A127" s="211" t="s">
        <v>219</v>
      </c>
      <c r="B127" s="265" t="s">
        <v>470</v>
      </c>
      <c r="C127" s="265"/>
      <c r="D127" s="265"/>
      <c r="E127" s="266">
        <f>E128</f>
        <v>50</v>
      </c>
      <c r="F127" s="271">
        <f>F128</f>
        <v>50</v>
      </c>
    </row>
    <row r="128" spans="1:6" ht="31.5">
      <c r="A128" s="211" t="s">
        <v>179</v>
      </c>
      <c r="B128" s="265" t="s">
        <v>470</v>
      </c>
      <c r="C128" s="265" t="s">
        <v>180</v>
      </c>
      <c r="D128" s="265"/>
      <c r="E128" s="266">
        <f>E129</f>
        <v>50</v>
      </c>
      <c r="F128" s="271">
        <f>F129</f>
        <v>50</v>
      </c>
    </row>
    <row r="129" spans="1:6" ht="15.75">
      <c r="A129" s="211" t="s">
        <v>149</v>
      </c>
      <c r="B129" s="265" t="s">
        <v>470</v>
      </c>
      <c r="C129" s="265" t="s">
        <v>180</v>
      </c>
      <c r="D129" s="267" t="s">
        <v>218</v>
      </c>
      <c r="E129" s="266">
        <v>50</v>
      </c>
      <c r="F129" s="271">
        <v>50</v>
      </c>
    </row>
    <row r="130" spans="1:6" ht="47.25">
      <c r="A130" s="211" t="s">
        <v>547</v>
      </c>
      <c r="B130" s="265" t="s">
        <v>545</v>
      </c>
      <c r="C130" s="265"/>
      <c r="D130" s="265"/>
      <c r="E130" s="266">
        <f aca="true" t="shared" si="4" ref="E130:F132">E131</f>
        <v>6</v>
      </c>
      <c r="F130" s="271">
        <f t="shared" si="4"/>
        <v>6</v>
      </c>
    </row>
    <row r="131" spans="1:6" ht="47.25">
      <c r="A131" s="211" t="s">
        <v>548</v>
      </c>
      <c r="B131" s="265" t="s">
        <v>546</v>
      </c>
      <c r="C131" s="265"/>
      <c r="D131" s="265"/>
      <c r="E131" s="266">
        <f t="shared" si="4"/>
        <v>6</v>
      </c>
      <c r="F131" s="271">
        <f t="shared" si="4"/>
        <v>6</v>
      </c>
    </row>
    <row r="132" spans="1:6" ht="31.5">
      <c r="A132" s="211" t="s">
        <v>179</v>
      </c>
      <c r="B132" s="265" t="s">
        <v>546</v>
      </c>
      <c r="C132" s="265" t="s">
        <v>180</v>
      </c>
      <c r="D132" s="265"/>
      <c r="E132" s="266">
        <f t="shared" si="4"/>
        <v>6</v>
      </c>
      <c r="F132" s="271">
        <f t="shared" si="4"/>
        <v>6</v>
      </c>
    </row>
    <row r="133" spans="1:6" ht="15.75">
      <c r="A133" s="211" t="s">
        <v>86</v>
      </c>
      <c r="B133" s="265" t="s">
        <v>546</v>
      </c>
      <c r="C133" s="265" t="s">
        <v>180</v>
      </c>
      <c r="D133" s="267" t="s">
        <v>186</v>
      </c>
      <c r="E133" s="266">
        <v>6</v>
      </c>
      <c r="F133" s="271">
        <v>6</v>
      </c>
    </row>
    <row r="134" spans="1:6" ht="47.25">
      <c r="A134" s="211" t="s">
        <v>224</v>
      </c>
      <c r="B134" s="265" t="s">
        <v>451</v>
      </c>
      <c r="C134" s="265"/>
      <c r="D134" s="265"/>
      <c r="E134" s="266">
        <f>E135+E141+E146+E138</f>
        <v>1055</v>
      </c>
      <c r="F134" s="271">
        <f>F135+F141+F146+F138</f>
        <v>935</v>
      </c>
    </row>
    <row r="135" spans="1:6" ht="15.75" hidden="1">
      <c r="A135" s="211">
        <v>152.5</v>
      </c>
      <c r="B135" s="265" t="s">
        <v>452</v>
      </c>
      <c r="C135" s="265"/>
      <c r="D135" s="265"/>
      <c r="E135" s="266">
        <f>E136</f>
        <v>0</v>
      </c>
      <c r="F135" s="271">
        <f>F136</f>
        <v>0</v>
      </c>
    </row>
    <row r="136" spans="1:6" ht="31.5" hidden="1">
      <c r="A136" s="211" t="s">
        <v>179</v>
      </c>
      <c r="B136" s="265" t="s">
        <v>452</v>
      </c>
      <c r="C136" s="265" t="s">
        <v>180</v>
      </c>
      <c r="D136" s="265"/>
      <c r="E136" s="266">
        <f>E137</f>
        <v>0</v>
      </c>
      <c r="F136" s="271">
        <f>F137</f>
        <v>0</v>
      </c>
    </row>
    <row r="137" spans="1:6" ht="30.75" customHeight="1" hidden="1">
      <c r="A137" s="211" t="s">
        <v>146</v>
      </c>
      <c r="B137" s="265" t="s">
        <v>452</v>
      </c>
      <c r="C137" s="265" t="s">
        <v>180</v>
      </c>
      <c r="D137" s="265" t="s">
        <v>185</v>
      </c>
      <c r="E137" s="266">
        <v>0</v>
      </c>
      <c r="F137" s="271">
        <v>0</v>
      </c>
    </row>
    <row r="138" spans="1:6" ht="31.5" hidden="1">
      <c r="A138" s="211" t="s">
        <v>405</v>
      </c>
      <c r="B138" s="265" t="s">
        <v>497</v>
      </c>
      <c r="C138" s="265"/>
      <c r="D138" s="265"/>
      <c r="E138" s="266">
        <f>E139</f>
        <v>0</v>
      </c>
      <c r="F138" s="271">
        <f>F139</f>
        <v>0</v>
      </c>
    </row>
    <row r="139" spans="1:6" ht="31.5" hidden="1">
      <c r="A139" s="211" t="s">
        <v>179</v>
      </c>
      <c r="B139" s="265" t="s">
        <v>497</v>
      </c>
      <c r="C139" s="265" t="s">
        <v>180</v>
      </c>
      <c r="D139" s="265"/>
      <c r="E139" s="266">
        <f>E140</f>
        <v>0</v>
      </c>
      <c r="F139" s="271">
        <f>F140</f>
        <v>0</v>
      </c>
    </row>
    <row r="140" spans="1:6" ht="47.25" hidden="1">
      <c r="A140" s="211" t="s">
        <v>146</v>
      </c>
      <c r="B140" s="265" t="s">
        <v>497</v>
      </c>
      <c r="C140" s="265" t="s">
        <v>180</v>
      </c>
      <c r="D140" s="267" t="s">
        <v>185</v>
      </c>
      <c r="E140" s="266">
        <v>0</v>
      </c>
      <c r="F140" s="271">
        <v>0</v>
      </c>
    </row>
    <row r="141" spans="1:6" ht="47.25">
      <c r="A141" s="211" t="s">
        <v>221</v>
      </c>
      <c r="B141" s="265" t="s">
        <v>454</v>
      </c>
      <c r="C141" s="265"/>
      <c r="D141" s="265"/>
      <c r="E141" s="266">
        <f>E142+E144</f>
        <v>1055</v>
      </c>
      <c r="F141" s="271">
        <f>F142+F144</f>
        <v>935</v>
      </c>
    </row>
    <row r="142" spans="1:6" ht="78.75">
      <c r="A142" s="211" t="s">
        <v>177</v>
      </c>
      <c r="B142" s="265" t="s">
        <v>454</v>
      </c>
      <c r="C142" s="265" t="s">
        <v>178</v>
      </c>
      <c r="D142" s="265"/>
      <c r="E142" s="266">
        <f>E143</f>
        <v>950</v>
      </c>
      <c r="F142" s="271">
        <f>F143</f>
        <v>850</v>
      </c>
    </row>
    <row r="143" spans="1:6" ht="15.75">
      <c r="A143" s="211" t="s">
        <v>102</v>
      </c>
      <c r="B143" s="265" t="s">
        <v>454</v>
      </c>
      <c r="C143" s="265" t="s">
        <v>178</v>
      </c>
      <c r="D143" s="267" t="s">
        <v>200</v>
      </c>
      <c r="E143" s="266">
        <v>950</v>
      </c>
      <c r="F143" s="271">
        <v>850</v>
      </c>
    </row>
    <row r="144" spans="1:6" ht="31.5">
      <c r="A144" s="211" t="s">
        <v>179</v>
      </c>
      <c r="B144" s="265" t="s">
        <v>454</v>
      </c>
      <c r="C144" s="265" t="s">
        <v>180</v>
      </c>
      <c r="D144" s="265"/>
      <c r="E144" s="266">
        <f>E145</f>
        <v>105</v>
      </c>
      <c r="F144" s="271">
        <f>F145</f>
        <v>85</v>
      </c>
    </row>
    <row r="145" spans="1:6" ht="15.75">
      <c r="A145" s="211" t="s">
        <v>102</v>
      </c>
      <c r="B145" s="265" t="s">
        <v>454</v>
      </c>
      <c r="C145" s="265" t="s">
        <v>180</v>
      </c>
      <c r="D145" s="267" t="s">
        <v>200</v>
      </c>
      <c r="E145" s="266">
        <v>105</v>
      </c>
      <c r="F145" s="271">
        <v>85</v>
      </c>
    </row>
    <row r="146" spans="1:6" ht="31.5" hidden="1">
      <c r="A146" s="211" t="s">
        <v>265</v>
      </c>
      <c r="B146" s="265" t="s">
        <v>453</v>
      </c>
      <c r="C146" s="265"/>
      <c r="D146" s="265"/>
      <c r="E146" s="266">
        <f>E147</f>
        <v>0</v>
      </c>
      <c r="F146" s="271">
        <f>F147</f>
        <v>0</v>
      </c>
    </row>
    <row r="147" spans="1:6" ht="31.5" hidden="1">
      <c r="A147" s="211" t="s">
        <v>179</v>
      </c>
      <c r="B147" s="265" t="s">
        <v>453</v>
      </c>
      <c r="C147" s="265" t="s">
        <v>180</v>
      </c>
      <c r="D147" s="265"/>
      <c r="E147" s="266">
        <f>E148</f>
        <v>0</v>
      </c>
      <c r="F147" s="271">
        <f>F148</f>
        <v>0</v>
      </c>
    </row>
    <row r="148" spans="1:6" ht="33.75" customHeight="1" hidden="1">
      <c r="A148" s="211" t="s">
        <v>146</v>
      </c>
      <c r="B148" s="265" t="s">
        <v>453</v>
      </c>
      <c r="C148" s="265" t="s">
        <v>180</v>
      </c>
      <c r="D148" s="265" t="s">
        <v>185</v>
      </c>
      <c r="E148" s="266">
        <v>0</v>
      </c>
      <c r="F148" s="271">
        <v>0</v>
      </c>
    </row>
    <row r="149" spans="1:6" ht="15.75">
      <c r="A149" s="211" t="s">
        <v>201</v>
      </c>
      <c r="B149" s="265" t="s">
        <v>438</v>
      </c>
      <c r="C149" s="265"/>
      <c r="D149" s="265"/>
      <c r="E149" s="266">
        <f>E150+E156+E170+E166</f>
        <v>446.5</v>
      </c>
      <c r="F149" s="271">
        <f>F150+F156+F170+F166</f>
        <v>446.5</v>
      </c>
    </row>
    <row r="150" spans="1:6" ht="31.5">
      <c r="A150" s="211" t="s">
        <v>223</v>
      </c>
      <c r="B150" s="265" t="s">
        <v>433</v>
      </c>
      <c r="C150" s="265"/>
      <c r="D150" s="265"/>
      <c r="E150" s="266">
        <f>E151</f>
        <v>35</v>
      </c>
      <c r="F150" s="271">
        <f>F151</f>
        <v>35</v>
      </c>
    </row>
    <row r="151" spans="1:6" ht="15.75">
      <c r="A151" s="211" t="s">
        <v>222</v>
      </c>
      <c r="B151" s="265" t="s">
        <v>434</v>
      </c>
      <c r="C151" s="265"/>
      <c r="D151" s="265"/>
      <c r="E151" s="266">
        <f>E154+E152</f>
        <v>35</v>
      </c>
      <c r="F151" s="271">
        <f>F154+F152</f>
        <v>35</v>
      </c>
    </row>
    <row r="152" spans="1:6" ht="78.75">
      <c r="A152" s="211" t="s">
        <v>177</v>
      </c>
      <c r="B152" s="265" t="s">
        <v>434</v>
      </c>
      <c r="C152" s="265" t="s">
        <v>178</v>
      </c>
      <c r="D152" s="265"/>
      <c r="E152" s="266">
        <f>E153</f>
        <v>5.9</v>
      </c>
      <c r="F152" s="271">
        <f>F153</f>
        <v>5.9</v>
      </c>
    </row>
    <row r="153" spans="1:6" ht="47.25">
      <c r="A153" s="211" t="s">
        <v>1</v>
      </c>
      <c r="B153" s="265" t="s">
        <v>434</v>
      </c>
      <c r="C153" s="265" t="s">
        <v>178</v>
      </c>
      <c r="D153" s="265" t="s">
        <v>202</v>
      </c>
      <c r="E153" s="266">
        <v>5.9</v>
      </c>
      <c r="F153" s="271">
        <v>5.9</v>
      </c>
    </row>
    <row r="154" spans="1:6" ht="31.5">
      <c r="A154" s="211" t="s">
        <v>179</v>
      </c>
      <c r="B154" s="265" t="s">
        <v>434</v>
      </c>
      <c r="C154" s="265" t="s">
        <v>180</v>
      </c>
      <c r="D154" s="265"/>
      <c r="E154" s="266">
        <f>E155</f>
        <v>29.1</v>
      </c>
      <c r="F154" s="271">
        <f>F155</f>
        <v>29.1</v>
      </c>
    </row>
    <row r="155" spans="1:6" ht="47.25">
      <c r="A155" s="211" t="s">
        <v>1</v>
      </c>
      <c r="B155" s="265" t="s">
        <v>434</v>
      </c>
      <c r="C155" s="265" t="s">
        <v>180</v>
      </c>
      <c r="D155" s="265" t="s">
        <v>202</v>
      </c>
      <c r="E155" s="266">
        <v>29.1</v>
      </c>
      <c r="F155" s="271">
        <v>29.1</v>
      </c>
    </row>
    <row r="156" spans="1:6" ht="31.5">
      <c r="A156" s="211" t="s">
        <v>206</v>
      </c>
      <c r="B156" s="265" t="s">
        <v>439</v>
      </c>
      <c r="C156" s="265"/>
      <c r="D156" s="265"/>
      <c r="E156" s="266">
        <f>E157+E160+E164</f>
        <v>410.8</v>
      </c>
      <c r="F156" s="271">
        <f>F157+F160+F164</f>
        <v>410.8</v>
      </c>
    </row>
    <row r="157" spans="1:6" ht="31.5" hidden="1">
      <c r="A157" s="211" t="s">
        <v>77</v>
      </c>
      <c r="B157" s="265" t="s">
        <v>440</v>
      </c>
      <c r="C157" s="265"/>
      <c r="D157" s="265"/>
      <c r="E157" s="266">
        <f>E158</f>
        <v>0</v>
      </c>
      <c r="F157" s="271">
        <f>F158</f>
        <v>0</v>
      </c>
    </row>
    <row r="158" spans="1:6" ht="78.75" hidden="1">
      <c r="A158" s="210" t="s">
        <v>177</v>
      </c>
      <c r="B158" s="265" t="s">
        <v>440</v>
      </c>
      <c r="C158" s="265" t="s">
        <v>178</v>
      </c>
      <c r="D158" s="265"/>
      <c r="E158" s="266">
        <f>E159</f>
        <v>0</v>
      </c>
      <c r="F158" s="271">
        <f>F159</f>
        <v>0</v>
      </c>
    </row>
    <row r="159" spans="1:6" ht="47.25" hidden="1">
      <c r="A159" s="211" t="s">
        <v>0</v>
      </c>
      <c r="B159" s="265" t="s">
        <v>440</v>
      </c>
      <c r="C159" s="265" t="s">
        <v>178</v>
      </c>
      <c r="D159" s="265" t="s">
        <v>194</v>
      </c>
      <c r="E159" s="266">
        <v>0</v>
      </c>
      <c r="F159" s="271">
        <v>0</v>
      </c>
    </row>
    <row r="160" spans="1:6" ht="31.5" hidden="1">
      <c r="A160" s="211" t="s">
        <v>502</v>
      </c>
      <c r="B160" s="265" t="s">
        <v>501</v>
      </c>
      <c r="C160" s="265"/>
      <c r="D160" s="265"/>
      <c r="E160" s="266">
        <f>E161</f>
        <v>0</v>
      </c>
      <c r="F160" s="271">
        <f>F161</f>
        <v>0</v>
      </c>
    </row>
    <row r="161" spans="1:6" ht="78.75" hidden="1">
      <c r="A161" s="211" t="s">
        <v>177</v>
      </c>
      <c r="B161" s="265" t="s">
        <v>501</v>
      </c>
      <c r="C161" s="265" t="s">
        <v>180</v>
      </c>
      <c r="D161" s="265"/>
      <c r="E161" s="266">
        <f>E162</f>
        <v>0</v>
      </c>
      <c r="F161" s="271">
        <f>F162</f>
        <v>0</v>
      </c>
    </row>
    <row r="162" spans="1:6" ht="47.25" hidden="1">
      <c r="A162" s="211" t="s">
        <v>0</v>
      </c>
      <c r="B162" s="265" t="s">
        <v>501</v>
      </c>
      <c r="C162" s="265" t="s">
        <v>180</v>
      </c>
      <c r="D162" s="265" t="s">
        <v>194</v>
      </c>
      <c r="E162" s="266">
        <v>0</v>
      </c>
      <c r="F162" s="271">
        <v>0</v>
      </c>
    </row>
    <row r="163" spans="1:6" ht="78.75">
      <c r="A163" s="211" t="s">
        <v>551</v>
      </c>
      <c r="B163" s="265" t="s">
        <v>550</v>
      </c>
      <c r="C163" s="265"/>
      <c r="D163" s="265"/>
      <c r="E163" s="266">
        <f>E164</f>
        <v>410.8</v>
      </c>
      <c r="F163" s="271">
        <f>F164</f>
        <v>410.8</v>
      </c>
    </row>
    <row r="164" spans="1:6" ht="15.75">
      <c r="A164" s="211" t="s">
        <v>549</v>
      </c>
      <c r="B164" s="265" t="s">
        <v>550</v>
      </c>
      <c r="C164" s="265">
        <v>500</v>
      </c>
      <c r="D164" s="265"/>
      <c r="E164" s="266">
        <f>E165</f>
        <v>410.8</v>
      </c>
      <c r="F164" s="271">
        <f>F165</f>
        <v>410.8</v>
      </c>
    </row>
    <row r="165" spans="1:6" ht="47.25">
      <c r="A165" s="211" t="s">
        <v>0</v>
      </c>
      <c r="B165" s="265" t="s">
        <v>550</v>
      </c>
      <c r="C165" s="265">
        <v>500</v>
      </c>
      <c r="D165" s="265" t="s">
        <v>194</v>
      </c>
      <c r="E165" s="266">
        <v>410.8</v>
      </c>
      <c r="F165" s="271">
        <v>410.8</v>
      </c>
    </row>
    <row r="166" spans="1:6" ht="15.75" hidden="1">
      <c r="A166" s="211" t="s">
        <v>495</v>
      </c>
      <c r="B166" s="265" t="s">
        <v>494</v>
      </c>
      <c r="C166" s="265"/>
      <c r="D166" s="265"/>
      <c r="E166" s="266">
        <f aca="true" t="shared" si="5" ref="E166:F168">E167</f>
        <v>0</v>
      </c>
      <c r="F166" s="271">
        <f t="shared" si="5"/>
        <v>0</v>
      </c>
    </row>
    <row r="167" spans="1:6" ht="47.25" hidden="1">
      <c r="A167" s="211" t="s">
        <v>493</v>
      </c>
      <c r="B167" s="265" t="s">
        <v>496</v>
      </c>
      <c r="C167" s="265"/>
      <c r="D167" s="265"/>
      <c r="E167" s="266">
        <f t="shared" si="5"/>
        <v>0</v>
      </c>
      <c r="F167" s="271">
        <f t="shared" si="5"/>
        <v>0</v>
      </c>
    </row>
    <row r="168" spans="1:6" s="84" customFormat="1" ht="15.75" hidden="1">
      <c r="A168" s="185" t="s">
        <v>38</v>
      </c>
      <c r="B168" s="269" t="s">
        <v>496</v>
      </c>
      <c r="C168" s="269" t="s">
        <v>181</v>
      </c>
      <c r="D168" s="269"/>
      <c r="E168" s="268">
        <f t="shared" si="5"/>
        <v>0</v>
      </c>
      <c r="F168" s="272">
        <f t="shared" si="5"/>
        <v>0</v>
      </c>
    </row>
    <row r="169" spans="1:6" s="84" customFormat="1" ht="15.75" hidden="1">
      <c r="A169" s="185" t="s">
        <v>492</v>
      </c>
      <c r="B169" s="269" t="s">
        <v>496</v>
      </c>
      <c r="C169" s="269" t="s">
        <v>181</v>
      </c>
      <c r="D169" s="267" t="s">
        <v>503</v>
      </c>
      <c r="E169" s="268"/>
      <c r="F169" s="272"/>
    </row>
    <row r="170" spans="1:6" ht="31.5">
      <c r="A170" s="211" t="s">
        <v>256</v>
      </c>
      <c r="B170" s="265" t="s">
        <v>475</v>
      </c>
      <c r="C170" s="265"/>
      <c r="D170" s="265"/>
      <c r="E170" s="266">
        <f aca="true" t="shared" si="6" ref="E170:F172">E171</f>
        <v>0.7</v>
      </c>
      <c r="F170" s="271">
        <f t="shared" si="6"/>
        <v>0.7</v>
      </c>
    </row>
    <row r="171" spans="1:6" ht="93.75" customHeight="1">
      <c r="A171" s="211" t="s">
        <v>273</v>
      </c>
      <c r="B171" s="265" t="s">
        <v>475</v>
      </c>
      <c r="C171" s="265"/>
      <c r="D171" s="265"/>
      <c r="E171" s="266">
        <f t="shared" si="6"/>
        <v>0.7</v>
      </c>
      <c r="F171" s="271">
        <f t="shared" si="6"/>
        <v>0.7</v>
      </c>
    </row>
    <row r="172" spans="1:6" ht="31.5">
      <c r="A172" s="211" t="s">
        <v>179</v>
      </c>
      <c r="B172" s="265" t="s">
        <v>475</v>
      </c>
      <c r="C172" s="265" t="s">
        <v>180</v>
      </c>
      <c r="D172" s="265"/>
      <c r="E172" s="266">
        <f t="shared" si="6"/>
        <v>0.7</v>
      </c>
      <c r="F172" s="271">
        <f t="shared" si="6"/>
        <v>0.7</v>
      </c>
    </row>
    <row r="173" spans="1:6" ht="15.75">
      <c r="A173" s="211" t="s">
        <v>86</v>
      </c>
      <c r="B173" s="265" t="s">
        <v>475</v>
      </c>
      <c r="C173" s="265" t="s">
        <v>180</v>
      </c>
      <c r="D173" s="267" t="s">
        <v>186</v>
      </c>
      <c r="E173" s="266">
        <v>0.7</v>
      </c>
      <c r="F173" s="271">
        <v>0.7</v>
      </c>
    </row>
    <row r="174" spans="1:8" ht="16.5" thickBot="1">
      <c r="A174" s="273" t="s">
        <v>239</v>
      </c>
      <c r="B174" s="274"/>
      <c r="C174" s="274"/>
      <c r="D174" s="274"/>
      <c r="E174" s="275">
        <f>E149+E134+E114+E110+E80+E47+E15+E43+E103+E39+E319+E130+E28+E32</f>
        <v>28323.100000000002</v>
      </c>
      <c r="F174" s="276">
        <f>F149+F134+F114+F110+F80+F47+F15+F43+F103+F39+F319+F130+F28+F32</f>
        <v>28085.5</v>
      </c>
      <c r="H174" s="83"/>
    </row>
    <row r="176" spans="1:6" ht="15.75">
      <c r="A176" s="1" t="s">
        <v>33</v>
      </c>
      <c r="E176" s="37"/>
      <c r="F176" s="37" t="s">
        <v>37</v>
      </c>
    </row>
    <row r="182" spans="5:6" ht="15.75">
      <c r="E182" s="19"/>
      <c r="F182" s="19"/>
    </row>
    <row r="183" spans="5:8" ht="15.75">
      <c r="E183" s="19"/>
      <c r="F183" s="19"/>
      <c r="G183" s="20"/>
      <c r="H183" s="20"/>
    </row>
    <row r="184" spans="5:6" ht="15.75">
      <c r="E184" s="19"/>
      <c r="F184" s="19"/>
    </row>
    <row r="185" spans="5:6" ht="15.75">
      <c r="E185" s="19"/>
      <c r="F185" s="19"/>
    </row>
    <row r="186" spans="5:6" ht="15.75">
      <c r="E186" s="19"/>
      <c r="F186" s="19"/>
    </row>
    <row r="187" spans="5:6" ht="15.75">
      <c r="E187" s="19"/>
      <c r="F187" s="19"/>
    </row>
    <row r="188" spans="5:6" ht="15.75">
      <c r="E188" s="19"/>
      <c r="F188" s="19"/>
    </row>
  </sheetData>
  <sheetProtection selectLockedCells="1" selectUnlockedCells="1"/>
  <mergeCells count="10">
    <mergeCell ref="A7:F7"/>
    <mergeCell ref="A8:F8"/>
    <mergeCell ref="A9:F9"/>
    <mergeCell ref="A10:F10"/>
    <mergeCell ref="A11:F11"/>
    <mergeCell ref="A13:A14"/>
    <mergeCell ref="B13:B14"/>
    <mergeCell ref="C13:C14"/>
    <mergeCell ref="D13:D14"/>
    <mergeCell ref="E13:F13"/>
  </mergeCells>
  <printOptions/>
  <pageMargins left="0.7874015748031497" right="0.3937007874015748" top="0.7874015748031497" bottom="0.7874015748031497" header="0.3937007874015748" footer="0.3937007874015748"/>
  <pageSetup fitToHeight="0" fitToWidth="1" horizontalDpi="600" verticalDpi="600" orientation="portrait" paperSize="9" scale="63" r:id="rId1"/>
  <headerFooter differentFirst="1" alignWithMargins="0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7"/>
  <sheetViews>
    <sheetView workbookViewId="0" topLeftCell="A127">
      <selection activeCell="G141" sqref="G141"/>
    </sheetView>
  </sheetViews>
  <sheetFormatPr defaultColWidth="9.00390625" defaultRowHeight="12.75"/>
  <cols>
    <col min="1" max="1" width="48.875" style="1" customWidth="1"/>
    <col min="2" max="2" width="5.25390625" style="1" customWidth="1"/>
    <col min="3" max="3" width="4.00390625" style="2" customWidth="1"/>
    <col min="4" max="4" width="4.875" style="2" customWidth="1"/>
    <col min="5" max="5" width="17.375" style="2" customWidth="1"/>
    <col min="6" max="6" width="5.625" style="2" customWidth="1"/>
    <col min="7" max="7" width="14.75390625" style="1" customWidth="1"/>
    <col min="8" max="16384" width="9.125" style="25" customWidth="1"/>
  </cols>
  <sheetData>
    <row r="1" spans="1:7" ht="15.75">
      <c r="A1" s="25"/>
      <c r="B1" s="25"/>
      <c r="C1" s="25"/>
      <c r="D1" s="26"/>
      <c r="E1" s="21"/>
      <c r="F1" s="308" t="s">
        <v>232</v>
      </c>
      <c r="G1" s="308"/>
    </row>
    <row r="2" spans="1:7" ht="15" customHeight="1">
      <c r="A2" s="25"/>
      <c r="B2" s="25"/>
      <c r="C2" s="28"/>
      <c r="D2" s="22"/>
      <c r="E2" s="1"/>
      <c r="F2" s="309" t="s">
        <v>535</v>
      </c>
      <c r="G2" s="309"/>
    </row>
    <row r="3" spans="1:7" ht="78.75" customHeight="1">
      <c r="A3" s="25"/>
      <c r="B3" s="25"/>
      <c r="C3" s="28"/>
      <c r="D3" s="126"/>
      <c r="E3" s="27"/>
      <c r="F3" s="310" t="s">
        <v>483</v>
      </c>
      <c r="G3" s="310"/>
    </row>
    <row r="4" spans="1:7" ht="111" customHeight="1">
      <c r="A4" s="25"/>
      <c r="B4" s="25"/>
      <c r="C4" s="28"/>
      <c r="D4" s="27"/>
      <c r="E4" s="27"/>
      <c r="F4" s="310" t="s">
        <v>505</v>
      </c>
      <c r="G4" s="310"/>
    </row>
    <row r="5" spans="1:7" ht="15.75">
      <c r="A5" s="25"/>
      <c r="B5" s="25"/>
      <c r="C5" s="28"/>
      <c r="D5" s="27"/>
      <c r="E5" s="27"/>
      <c r="F5" s="309" t="s">
        <v>421</v>
      </c>
      <c r="G5" s="309"/>
    </row>
    <row r="6" spans="1:7" ht="15.75">
      <c r="A6" s="307" t="s">
        <v>40</v>
      </c>
      <c r="B6" s="307"/>
      <c r="C6" s="307"/>
      <c r="D6" s="307"/>
      <c r="E6" s="307"/>
      <c r="F6" s="307"/>
      <c r="G6" s="294"/>
    </row>
    <row r="7" spans="1:7" ht="15.75">
      <c r="A7" s="307" t="s">
        <v>508</v>
      </c>
      <c r="B7" s="294"/>
      <c r="C7" s="294"/>
      <c r="D7" s="294"/>
      <c r="E7" s="294"/>
      <c r="F7" s="294"/>
      <c r="G7" s="294"/>
    </row>
    <row r="8" spans="1:7" ht="15.75">
      <c r="A8" s="307" t="s">
        <v>41</v>
      </c>
      <c r="B8" s="294"/>
      <c r="C8" s="294"/>
      <c r="D8" s="294"/>
      <c r="E8" s="294"/>
      <c r="F8" s="294"/>
      <c r="G8" s="294"/>
    </row>
    <row r="9" spans="1:7" ht="15.75">
      <c r="A9" s="307" t="s">
        <v>42</v>
      </c>
      <c r="B9" s="307"/>
      <c r="C9" s="307"/>
      <c r="D9" s="307"/>
      <c r="E9" s="307"/>
      <c r="F9" s="307"/>
      <c r="G9" s="287"/>
    </row>
    <row r="10" spans="1:7" ht="15.75">
      <c r="A10" s="307" t="s">
        <v>43</v>
      </c>
      <c r="B10" s="307"/>
      <c r="C10" s="307"/>
      <c r="D10" s="307"/>
      <c r="E10" s="307"/>
      <c r="F10" s="307"/>
      <c r="G10" s="287"/>
    </row>
    <row r="11" ht="16.5" thickBot="1">
      <c r="G11" s="22" t="s">
        <v>133</v>
      </c>
    </row>
    <row r="12" spans="1:7" ht="22.5" customHeight="1">
      <c r="A12" s="72" t="s">
        <v>23</v>
      </c>
      <c r="B12" s="88" t="s">
        <v>131</v>
      </c>
      <c r="C12" s="73" t="s">
        <v>72</v>
      </c>
      <c r="D12" s="73" t="s">
        <v>73</v>
      </c>
      <c r="E12" s="73" t="s">
        <v>126</v>
      </c>
      <c r="F12" s="73" t="s">
        <v>127</v>
      </c>
      <c r="G12" s="89" t="s">
        <v>35</v>
      </c>
    </row>
    <row r="13" spans="1:8" ht="15.75">
      <c r="A13" s="9" t="s">
        <v>128</v>
      </c>
      <c r="B13" s="90"/>
      <c r="C13" s="91"/>
      <c r="D13" s="91"/>
      <c r="E13" s="91"/>
      <c r="F13" s="85"/>
      <c r="G13" s="11">
        <f>G14</f>
        <v>32350.5</v>
      </c>
      <c r="H13" s="86"/>
    </row>
    <row r="14" spans="1:7" ht="31.5">
      <c r="A14" s="92" t="s">
        <v>132</v>
      </c>
      <c r="B14" s="93" t="s">
        <v>32</v>
      </c>
      <c r="C14" s="94"/>
      <c r="D14" s="94"/>
      <c r="E14" s="94"/>
      <c r="F14" s="87"/>
      <c r="G14" s="95">
        <f>G15+G80+G88+G104+G120+G154+G161+G166</f>
        <v>32350.5</v>
      </c>
    </row>
    <row r="15" spans="1:7" ht="15.75">
      <c r="A15" s="9" t="s">
        <v>74</v>
      </c>
      <c r="B15" s="96" t="s">
        <v>32</v>
      </c>
      <c r="C15" s="3" t="s">
        <v>75</v>
      </c>
      <c r="D15" s="3"/>
      <c r="E15" s="3"/>
      <c r="F15" s="14"/>
      <c r="G15" s="11">
        <f>G16+G20+G25+G38+G52+G56+G47</f>
        <v>19399.5</v>
      </c>
    </row>
    <row r="16" spans="1:7" ht="47.25">
      <c r="A16" s="9" t="s">
        <v>2</v>
      </c>
      <c r="B16" s="96" t="s">
        <v>32</v>
      </c>
      <c r="C16" s="3" t="s">
        <v>75</v>
      </c>
      <c r="D16" s="3" t="s">
        <v>78</v>
      </c>
      <c r="E16" s="3"/>
      <c r="F16" s="14"/>
      <c r="G16" s="97">
        <f>G17</f>
        <v>1380</v>
      </c>
    </row>
    <row r="17" spans="1:7" ht="47.25">
      <c r="A17" s="98" t="s">
        <v>210</v>
      </c>
      <c r="B17" s="99" t="s">
        <v>32</v>
      </c>
      <c r="C17" s="4" t="s">
        <v>75</v>
      </c>
      <c r="D17" s="4" t="s">
        <v>78</v>
      </c>
      <c r="E17" s="100" t="s">
        <v>431</v>
      </c>
      <c r="F17" s="13"/>
      <c r="G17" s="101">
        <f>G18</f>
        <v>1380</v>
      </c>
    </row>
    <row r="18" spans="1:7" ht="78" customHeight="1">
      <c r="A18" s="102" t="s">
        <v>211</v>
      </c>
      <c r="B18" s="96" t="s">
        <v>32</v>
      </c>
      <c r="C18" s="3" t="s">
        <v>75</v>
      </c>
      <c r="D18" s="3" t="s">
        <v>78</v>
      </c>
      <c r="E18" s="103" t="s">
        <v>432</v>
      </c>
      <c r="F18" s="14"/>
      <c r="G18" s="97">
        <f>G19</f>
        <v>1380</v>
      </c>
    </row>
    <row r="19" spans="1:7" ht="94.5">
      <c r="A19" s="104" t="s">
        <v>177</v>
      </c>
      <c r="B19" s="96" t="s">
        <v>32</v>
      </c>
      <c r="C19" s="3" t="s">
        <v>75</v>
      </c>
      <c r="D19" s="3" t="s">
        <v>78</v>
      </c>
      <c r="E19" s="103" t="s">
        <v>432</v>
      </c>
      <c r="F19" s="105">
        <v>100</v>
      </c>
      <c r="G19" s="97">
        <f>1086+294</f>
        <v>1380</v>
      </c>
    </row>
    <row r="20" spans="1:7" ht="63">
      <c r="A20" s="9" t="s">
        <v>1</v>
      </c>
      <c r="B20" s="96" t="s">
        <v>32</v>
      </c>
      <c r="C20" s="3" t="s">
        <v>75</v>
      </c>
      <c r="D20" s="3" t="s">
        <v>79</v>
      </c>
      <c r="E20" s="3"/>
      <c r="F20" s="14"/>
      <c r="G20" s="97">
        <f>G21</f>
        <v>35</v>
      </c>
    </row>
    <row r="21" spans="1:7" ht="31.5">
      <c r="A21" s="98" t="s">
        <v>223</v>
      </c>
      <c r="B21" s="99" t="s">
        <v>32</v>
      </c>
      <c r="C21" s="4" t="s">
        <v>75</v>
      </c>
      <c r="D21" s="4" t="s">
        <v>79</v>
      </c>
      <c r="E21" s="100" t="s">
        <v>433</v>
      </c>
      <c r="F21" s="13"/>
      <c r="G21" s="101">
        <f>G22</f>
        <v>35</v>
      </c>
    </row>
    <row r="22" spans="1:7" ht="15.75" customHeight="1">
      <c r="A22" s="102" t="s">
        <v>222</v>
      </c>
      <c r="B22" s="96" t="s">
        <v>32</v>
      </c>
      <c r="C22" s="3" t="s">
        <v>75</v>
      </c>
      <c r="D22" s="3" t="s">
        <v>79</v>
      </c>
      <c r="E22" s="103" t="s">
        <v>434</v>
      </c>
      <c r="F22" s="14"/>
      <c r="G22" s="97">
        <f>G23+G24</f>
        <v>35</v>
      </c>
    </row>
    <row r="23" spans="1:7" ht="100.5" customHeight="1">
      <c r="A23" s="104" t="s">
        <v>177</v>
      </c>
      <c r="B23" s="96" t="s">
        <v>32</v>
      </c>
      <c r="C23" s="3" t="s">
        <v>75</v>
      </c>
      <c r="D23" s="3" t="s">
        <v>79</v>
      </c>
      <c r="E23" s="103" t="s">
        <v>434</v>
      </c>
      <c r="F23" s="105">
        <v>100</v>
      </c>
      <c r="G23" s="97">
        <f>30-20-4.1</f>
        <v>5.9</v>
      </c>
    </row>
    <row r="24" spans="1:7" ht="39" customHeight="1">
      <c r="A24" s="104" t="s">
        <v>430</v>
      </c>
      <c r="B24" s="96" t="s">
        <v>32</v>
      </c>
      <c r="C24" s="3" t="s">
        <v>75</v>
      </c>
      <c r="D24" s="3" t="s">
        <v>79</v>
      </c>
      <c r="E24" s="103" t="s">
        <v>434</v>
      </c>
      <c r="F24" s="105">
        <v>200</v>
      </c>
      <c r="G24" s="97">
        <f>5+20+4.1</f>
        <v>29.1</v>
      </c>
    </row>
    <row r="25" spans="1:7" ht="63">
      <c r="A25" s="9" t="s">
        <v>3</v>
      </c>
      <c r="B25" s="96" t="s">
        <v>32</v>
      </c>
      <c r="C25" s="3" t="s">
        <v>75</v>
      </c>
      <c r="D25" s="3" t="s">
        <v>80</v>
      </c>
      <c r="E25" s="3"/>
      <c r="F25" s="14"/>
      <c r="G25" s="97">
        <f>G29+G26</f>
        <v>16580</v>
      </c>
    </row>
    <row r="26" spans="1:7" ht="47.25" customHeight="1">
      <c r="A26" s="98" t="s">
        <v>254</v>
      </c>
      <c r="B26" s="99" t="s">
        <v>32</v>
      </c>
      <c r="C26" s="4" t="s">
        <v>75</v>
      </c>
      <c r="D26" s="4" t="s">
        <v>80</v>
      </c>
      <c r="E26" s="100" t="s">
        <v>435</v>
      </c>
      <c r="F26" s="13"/>
      <c r="G26" s="101">
        <f>G27</f>
        <v>50</v>
      </c>
    </row>
    <row r="27" spans="1:7" ht="47.25">
      <c r="A27" s="149" t="s">
        <v>255</v>
      </c>
      <c r="B27" s="96" t="s">
        <v>32</v>
      </c>
      <c r="C27" s="3" t="s">
        <v>75</v>
      </c>
      <c r="D27" s="3" t="s">
        <v>80</v>
      </c>
      <c r="E27" s="103" t="s">
        <v>436</v>
      </c>
      <c r="F27" s="14"/>
      <c r="G27" s="97">
        <f>G28</f>
        <v>50</v>
      </c>
    </row>
    <row r="28" spans="1:7" ht="38.25" customHeight="1">
      <c r="A28" s="104" t="s">
        <v>430</v>
      </c>
      <c r="B28" s="96" t="s">
        <v>32</v>
      </c>
      <c r="C28" s="3" t="s">
        <v>75</v>
      </c>
      <c r="D28" s="3" t="s">
        <v>80</v>
      </c>
      <c r="E28" s="103" t="s">
        <v>436</v>
      </c>
      <c r="F28" s="105">
        <v>200</v>
      </c>
      <c r="G28" s="97">
        <v>50</v>
      </c>
    </row>
    <row r="29" spans="1:7" ht="47.25">
      <c r="A29" s="98" t="s">
        <v>210</v>
      </c>
      <c r="B29" s="99" t="s">
        <v>32</v>
      </c>
      <c r="C29" s="4" t="s">
        <v>75</v>
      </c>
      <c r="D29" s="4" t="s">
        <v>80</v>
      </c>
      <c r="E29" s="100" t="s">
        <v>431</v>
      </c>
      <c r="F29" s="13"/>
      <c r="G29" s="101">
        <f>G30+G34</f>
        <v>16530</v>
      </c>
    </row>
    <row r="30" spans="1:7" ht="78.75">
      <c r="A30" s="102" t="s">
        <v>211</v>
      </c>
      <c r="B30" s="96" t="s">
        <v>32</v>
      </c>
      <c r="C30" s="3" t="s">
        <v>75</v>
      </c>
      <c r="D30" s="3" t="s">
        <v>80</v>
      </c>
      <c r="E30" s="103" t="s">
        <v>432</v>
      </c>
      <c r="F30" s="14"/>
      <c r="G30" s="97">
        <f>G31+G32+G33</f>
        <v>12020</v>
      </c>
    </row>
    <row r="31" spans="1:7" ht="94.5" customHeight="1">
      <c r="A31" s="104" t="s">
        <v>177</v>
      </c>
      <c r="B31" s="96" t="s">
        <v>32</v>
      </c>
      <c r="C31" s="3" t="s">
        <v>75</v>
      </c>
      <c r="D31" s="3" t="s">
        <v>80</v>
      </c>
      <c r="E31" s="103" t="s">
        <v>432</v>
      </c>
      <c r="F31" s="105">
        <v>100</v>
      </c>
      <c r="G31" s="97">
        <v>11200</v>
      </c>
    </row>
    <row r="32" spans="1:7" ht="31.5">
      <c r="A32" s="104" t="s">
        <v>430</v>
      </c>
      <c r="B32" s="96" t="s">
        <v>32</v>
      </c>
      <c r="C32" s="3" t="s">
        <v>75</v>
      </c>
      <c r="D32" s="3" t="s">
        <v>80</v>
      </c>
      <c r="E32" s="103" t="s">
        <v>432</v>
      </c>
      <c r="F32" s="105">
        <v>200</v>
      </c>
      <c r="G32" s="97">
        <v>770</v>
      </c>
    </row>
    <row r="33" spans="1:7" ht="15.75">
      <c r="A33" s="106" t="s">
        <v>38</v>
      </c>
      <c r="B33" s="96" t="s">
        <v>32</v>
      </c>
      <c r="C33" s="3" t="s">
        <v>75</v>
      </c>
      <c r="D33" s="3" t="s">
        <v>80</v>
      </c>
      <c r="E33" s="103" t="s">
        <v>432</v>
      </c>
      <c r="F33" s="107" t="s">
        <v>12</v>
      </c>
      <c r="G33" s="97">
        <v>50</v>
      </c>
    </row>
    <row r="34" spans="1:7" ht="63">
      <c r="A34" s="102" t="s">
        <v>212</v>
      </c>
      <c r="B34" s="96" t="s">
        <v>32</v>
      </c>
      <c r="C34" s="3" t="s">
        <v>75</v>
      </c>
      <c r="D34" s="3" t="s">
        <v>80</v>
      </c>
      <c r="E34" s="103" t="s">
        <v>437</v>
      </c>
      <c r="F34" s="14"/>
      <c r="G34" s="97">
        <f>G35+G36+G37</f>
        <v>4510</v>
      </c>
    </row>
    <row r="35" spans="1:7" ht="94.5">
      <c r="A35" s="104" t="s">
        <v>177</v>
      </c>
      <c r="B35" s="96" t="s">
        <v>32</v>
      </c>
      <c r="C35" s="3" t="s">
        <v>75</v>
      </c>
      <c r="D35" s="3" t="s">
        <v>80</v>
      </c>
      <c r="E35" s="103" t="s">
        <v>437</v>
      </c>
      <c r="F35" s="105">
        <v>100</v>
      </c>
      <c r="G35" s="97">
        <v>4380</v>
      </c>
    </row>
    <row r="36" spans="1:7" ht="31.5">
      <c r="A36" s="104" t="s">
        <v>430</v>
      </c>
      <c r="B36" s="96" t="s">
        <v>32</v>
      </c>
      <c r="C36" s="3" t="s">
        <v>75</v>
      </c>
      <c r="D36" s="3" t="s">
        <v>80</v>
      </c>
      <c r="E36" s="103" t="s">
        <v>437</v>
      </c>
      <c r="F36" s="105">
        <v>200</v>
      </c>
      <c r="G36" s="97">
        <v>55</v>
      </c>
    </row>
    <row r="37" spans="1:7" ht="15.75">
      <c r="A37" s="106" t="s">
        <v>38</v>
      </c>
      <c r="B37" s="96" t="s">
        <v>32</v>
      </c>
      <c r="C37" s="3" t="s">
        <v>75</v>
      </c>
      <c r="D37" s="3" t="s">
        <v>80</v>
      </c>
      <c r="E37" s="103" t="s">
        <v>437</v>
      </c>
      <c r="F37" s="107" t="s">
        <v>12</v>
      </c>
      <c r="G37" s="97">
        <v>75</v>
      </c>
    </row>
    <row r="38" spans="1:7" ht="47.25">
      <c r="A38" s="9" t="s">
        <v>0</v>
      </c>
      <c r="B38" s="96" t="s">
        <v>32</v>
      </c>
      <c r="C38" s="3" t="s">
        <v>75</v>
      </c>
      <c r="D38" s="3" t="s">
        <v>82</v>
      </c>
      <c r="E38" s="3"/>
      <c r="F38" s="14"/>
      <c r="G38" s="97">
        <f>G40</f>
        <v>410.8</v>
      </c>
    </row>
    <row r="39" spans="1:7" ht="16.5" customHeight="1">
      <c r="A39" s="150" t="s">
        <v>201</v>
      </c>
      <c r="B39" s="99" t="s">
        <v>32</v>
      </c>
      <c r="C39" s="4" t="s">
        <v>75</v>
      </c>
      <c r="D39" s="4" t="s">
        <v>82</v>
      </c>
      <c r="E39" s="100" t="s">
        <v>438</v>
      </c>
      <c r="F39" s="13"/>
      <c r="G39" s="101">
        <f>G40</f>
        <v>410.8</v>
      </c>
    </row>
    <row r="40" spans="1:7" ht="31.5">
      <c r="A40" s="102" t="s">
        <v>206</v>
      </c>
      <c r="B40" s="96" t="s">
        <v>32</v>
      </c>
      <c r="C40" s="3" t="s">
        <v>75</v>
      </c>
      <c r="D40" s="3" t="s">
        <v>82</v>
      </c>
      <c r="E40" s="103" t="s">
        <v>439</v>
      </c>
      <c r="F40" s="13"/>
      <c r="G40" s="97">
        <f>G41+G43+G45</f>
        <v>410.8</v>
      </c>
    </row>
    <row r="41" spans="1:7" ht="34.5" customHeight="1" hidden="1">
      <c r="A41" s="82" t="s">
        <v>77</v>
      </c>
      <c r="B41" s="96" t="s">
        <v>32</v>
      </c>
      <c r="C41" s="3" t="s">
        <v>75</v>
      </c>
      <c r="D41" s="3" t="s">
        <v>82</v>
      </c>
      <c r="E41" s="147" t="s">
        <v>440</v>
      </c>
      <c r="F41" s="14"/>
      <c r="G41" s="97">
        <f>G42</f>
        <v>0</v>
      </c>
    </row>
    <row r="42" spans="1:7" ht="94.5" hidden="1">
      <c r="A42" s="104" t="s">
        <v>177</v>
      </c>
      <c r="B42" s="96" t="s">
        <v>32</v>
      </c>
      <c r="C42" s="3" t="s">
        <v>75</v>
      </c>
      <c r="D42" s="3" t="s">
        <v>82</v>
      </c>
      <c r="E42" s="147" t="s">
        <v>440</v>
      </c>
      <c r="F42" s="105">
        <v>100</v>
      </c>
      <c r="G42" s="97">
        <v>0</v>
      </c>
    </row>
    <row r="43" spans="1:7" ht="49.5" customHeight="1" hidden="1">
      <c r="A43" s="82" t="s">
        <v>502</v>
      </c>
      <c r="B43" s="96" t="s">
        <v>32</v>
      </c>
      <c r="C43" s="3" t="s">
        <v>75</v>
      </c>
      <c r="D43" s="3" t="s">
        <v>82</v>
      </c>
      <c r="E43" s="147" t="s">
        <v>501</v>
      </c>
      <c r="F43" s="14"/>
      <c r="G43" s="97">
        <f>G44</f>
        <v>0</v>
      </c>
    </row>
    <row r="44" spans="1:7" ht="31.5" hidden="1">
      <c r="A44" s="104" t="s">
        <v>430</v>
      </c>
      <c r="B44" s="96" t="s">
        <v>32</v>
      </c>
      <c r="C44" s="3" t="s">
        <v>75</v>
      </c>
      <c r="D44" s="3" t="s">
        <v>82</v>
      </c>
      <c r="E44" s="147" t="s">
        <v>501</v>
      </c>
      <c r="F44" s="105">
        <v>200</v>
      </c>
      <c r="G44" s="97">
        <v>0</v>
      </c>
    </row>
    <row r="45" spans="1:7" ht="96.75" customHeight="1">
      <c r="A45" s="82" t="s">
        <v>551</v>
      </c>
      <c r="B45" s="96" t="s">
        <v>32</v>
      </c>
      <c r="C45" s="3" t="s">
        <v>75</v>
      </c>
      <c r="D45" s="3" t="s">
        <v>82</v>
      </c>
      <c r="E45" s="147" t="s">
        <v>550</v>
      </c>
      <c r="F45" s="14"/>
      <c r="G45" s="97">
        <f>G46</f>
        <v>410.8</v>
      </c>
    </row>
    <row r="46" spans="1:7" ht="15.75">
      <c r="A46" s="104" t="s">
        <v>549</v>
      </c>
      <c r="B46" s="96" t="s">
        <v>32</v>
      </c>
      <c r="C46" s="3" t="s">
        <v>75</v>
      </c>
      <c r="D46" s="3" t="s">
        <v>82</v>
      </c>
      <c r="E46" s="147" t="s">
        <v>550</v>
      </c>
      <c r="F46" s="105">
        <v>500</v>
      </c>
      <c r="G46" s="97">
        <v>410.8</v>
      </c>
    </row>
    <row r="47" spans="1:7" ht="31.5">
      <c r="A47" s="9" t="s">
        <v>492</v>
      </c>
      <c r="B47" s="96" t="s">
        <v>32</v>
      </c>
      <c r="C47" s="3" t="s">
        <v>75</v>
      </c>
      <c r="D47" s="3" t="s">
        <v>491</v>
      </c>
      <c r="E47" s="3"/>
      <c r="F47" s="14"/>
      <c r="G47" s="97">
        <f>G49</f>
        <v>415</v>
      </c>
    </row>
    <row r="48" spans="1:7" ht="16.5" customHeight="1">
      <c r="A48" s="150" t="s">
        <v>201</v>
      </c>
      <c r="B48" s="99" t="s">
        <v>32</v>
      </c>
      <c r="C48" s="4" t="s">
        <v>75</v>
      </c>
      <c r="D48" s="4" t="s">
        <v>491</v>
      </c>
      <c r="E48" s="100" t="s">
        <v>438</v>
      </c>
      <c r="F48" s="13"/>
      <c r="G48" s="101">
        <f>G49</f>
        <v>415</v>
      </c>
    </row>
    <row r="49" spans="1:7" ht="15.75">
      <c r="A49" s="102" t="s">
        <v>495</v>
      </c>
      <c r="B49" s="96" t="s">
        <v>32</v>
      </c>
      <c r="C49" s="3" t="s">
        <v>75</v>
      </c>
      <c r="D49" s="3" t="s">
        <v>491</v>
      </c>
      <c r="E49" s="103" t="s">
        <v>494</v>
      </c>
      <c r="F49" s="13"/>
      <c r="G49" s="97">
        <f>G50</f>
        <v>415</v>
      </c>
    </row>
    <row r="50" spans="1:7" ht="45.75" customHeight="1">
      <c r="A50" s="82" t="s">
        <v>555</v>
      </c>
      <c r="B50" s="96" t="s">
        <v>32</v>
      </c>
      <c r="C50" s="3" t="s">
        <v>75</v>
      </c>
      <c r="D50" s="3" t="s">
        <v>491</v>
      </c>
      <c r="E50" s="147" t="s">
        <v>554</v>
      </c>
      <c r="F50" s="14"/>
      <c r="G50" s="97">
        <f>G51</f>
        <v>415</v>
      </c>
    </row>
    <row r="51" spans="1:7" ht="15.75">
      <c r="A51" s="104" t="s">
        <v>38</v>
      </c>
      <c r="B51" s="96" t="s">
        <v>32</v>
      </c>
      <c r="C51" s="3" t="s">
        <v>75</v>
      </c>
      <c r="D51" s="3" t="s">
        <v>491</v>
      </c>
      <c r="E51" s="147" t="s">
        <v>554</v>
      </c>
      <c r="F51" s="105">
        <v>800</v>
      </c>
      <c r="G51" s="97">
        <v>415</v>
      </c>
    </row>
    <row r="52" spans="1:7" ht="15.75">
      <c r="A52" s="9" t="s">
        <v>85</v>
      </c>
      <c r="B52" s="96" t="s">
        <v>32</v>
      </c>
      <c r="C52" s="3" t="s">
        <v>75</v>
      </c>
      <c r="D52" s="3" t="s">
        <v>114</v>
      </c>
      <c r="E52" s="3"/>
      <c r="F52" s="14"/>
      <c r="G52" s="97">
        <f>G53</f>
        <v>50</v>
      </c>
    </row>
    <row r="53" spans="1:7" ht="47.25">
      <c r="A53" s="98" t="s">
        <v>210</v>
      </c>
      <c r="B53" s="99" t="s">
        <v>32</v>
      </c>
      <c r="C53" s="4" t="s">
        <v>75</v>
      </c>
      <c r="D53" s="4" t="s">
        <v>114</v>
      </c>
      <c r="E53" s="100" t="s">
        <v>431</v>
      </c>
      <c r="F53" s="13"/>
      <c r="G53" s="101">
        <f>G54</f>
        <v>50</v>
      </c>
    </row>
    <row r="54" spans="1:7" ht="78.75">
      <c r="A54" s="102" t="s">
        <v>211</v>
      </c>
      <c r="B54" s="96" t="s">
        <v>32</v>
      </c>
      <c r="C54" s="3" t="s">
        <v>75</v>
      </c>
      <c r="D54" s="3" t="s">
        <v>114</v>
      </c>
      <c r="E54" s="103" t="s">
        <v>432</v>
      </c>
      <c r="F54" s="14"/>
      <c r="G54" s="108">
        <f>G55</f>
        <v>50</v>
      </c>
    </row>
    <row r="55" spans="1:7" ht="15.75">
      <c r="A55" s="104" t="s">
        <v>38</v>
      </c>
      <c r="B55" s="96" t="s">
        <v>32</v>
      </c>
      <c r="C55" s="3" t="s">
        <v>75</v>
      </c>
      <c r="D55" s="3" t="s">
        <v>114</v>
      </c>
      <c r="E55" s="103" t="s">
        <v>432</v>
      </c>
      <c r="F55" s="14" t="s">
        <v>12</v>
      </c>
      <c r="G55" s="97">
        <v>50</v>
      </c>
    </row>
    <row r="56" spans="1:7" ht="15.75">
      <c r="A56" s="9" t="s">
        <v>86</v>
      </c>
      <c r="B56" s="109">
        <v>903</v>
      </c>
      <c r="C56" s="3" t="s">
        <v>75</v>
      </c>
      <c r="D56" s="3" t="s">
        <v>98</v>
      </c>
      <c r="E56" s="3"/>
      <c r="F56" s="14"/>
      <c r="G56" s="101">
        <f>G68+G76+G60+G65+G57+G73</f>
        <v>528.7</v>
      </c>
    </row>
    <row r="57" spans="1:7" ht="77.25" customHeight="1">
      <c r="A57" s="98" t="s">
        <v>556</v>
      </c>
      <c r="B57" s="110">
        <v>903</v>
      </c>
      <c r="C57" s="4" t="s">
        <v>75</v>
      </c>
      <c r="D57" s="4" t="s">
        <v>98</v>
      </c>
      <c r="E57" s="100" t="s">
        <v>541</v>
      </c>
      <c r="F57" s="14"/>
      <c r="G57" s="97">
        <f>G58</f>
        <v>5</v>
      </c>
    </row>
    <row r="58" spans="1:7" ht="126">
      <c r="A58" s="102" t="s">
        <v>544</v>
      </c>
      <c r="B58" s="109">
        <v>903</v>
      </c>
      <c r="C58" s="3" t="s">
        <v>75</v>
      </c>
      <c r="D58" s="3" t="s">
        <v>98</v>
      </c>
      <c r="E58" s="103" t="s">
        <v>543</v>
      </c>
      <c r="F58" s="14"/>
      <c r="G58" s="97">
        <f>G59</f>
        <v>5</v>
      </c>
    </row>
    <row r="59" spans="1:7" ht="30.75" customHeight="1">
      <c r="A59" s="104" t="s">
        <v>430</v>
      </c>
      <c r="B59" s="96" t="s">
        <v>32</v>
      </c>
      <c r="C59" s="3" t="s">
        <v>75</v>
      </c>
      <c r="D59" s="3" t="s">
        <v>98</v>
      </c>
      <c r="E59" s="103" t="s">
        <v>543</v>
      </c>
      <c r="F59" s="111">
        <v>200</v>
      </c>
      <c r="G59" s="97">
        <v>5</v>
      </c>
    </row>
    <row r="60" spans="1:7" ht="66.75" customHeight="1">
      <c r="A60" s="98" t="s">
        <v>401</v>
      </c>
      <c r="B60" s="110">
        <v>903</v>
      </c>
      <c r="C60" s="4" t="s">
        <v>75</v>
      </c>
      <c r="D60" s="4" t="s">
        <v>98</v>
      </c>
      <c r="E60" s="100" t="s">
        <v>441</v>
      </c>
      <c r="F60" s="14"/>
      <c r="G60" s="97">
        <f>G61+G63</f>
        <v>3</v>
      </c>
    </row>
    <row r="61" spans="1:7" ht="47.25">
      <c r="A61" s="102" t="s">
        <v>402</v>
      </c>
      <c r="B61" s="109">
        <v>903</v>
      </c>
      <c r="C61" s="3" t="s">
        <v>75</v>
      </c>
      <c r="D61" s="3" t="s">
        <v>98</v>
      </c>
      <c r="E61" s="103" t="s">
        <v>442</v>
      </c>
      <c r="F61" s="14"/>
      <c r="G61" s="97">
        <f>G62</f>
        <v>1</v>
      </c>
    </row>
    <row r="62" spans="1:7" ht="31.5">
      <c r="A62" s="104" t="s">
        <v>430</v>
      </c>
      <c r="B62" s="96" t="s">
        <v>32</v>
      </c>
      <c r="C62" s="3" t="s">
        <v>75</v>
      </c>
      <c r="D62" s="3" t="s">
        <v>98</v>
      </c>
      <c r="E62" s="103" t="s">
        <v>442</v>
      </c>
      <c r="F62" s="111">
        <v>200</v>
      </c>
      <c r="G62" s="97">
        <v>1</v>
      </c>
    </row>
    <row r="63" spans="1:7" ht="94.5">
      <c r="A63" s="102" t="s">
        <v>403</v>
      </c>
      <c r="B63" s="96" t="s">
        <v>32</v>
      </c>
      <c r="C63" s="3" t="s">
        <v>75</v>
      </c>
      <c r="D63" s="3" t="s">
        <v>98</v>
      </c>
      <c r="E63" s="103" t="s">
        <v>443</v>
      </c>
      <c r="F63" s="14"/>
      <c r="G63" s="97">
        <f>G64</f>
        <v>2</v>
      </c>
    </row>
    <row r="64" spans="1:7" ht="31.5">
      <c r="A64" s="104" t="s">
        <v>430</v>
      </c>
      <c r="B64" s="96" t="s">
        <v>32</v>
      </c>
      <c r="C64" s="3" t="s">
        <v>75</v>
      </c>
      <c r="D64" s="3" t="s">
        <v>98</v>
      </c>
      <c r="E64" s="103" t="s">
        <v>443</v>
      </c>
      <c r="F64" s="111">
        <v>200</v>
      </c>
      <c r="G64" s="97">
        <v>2</v>
      </c>
    </row>
    <row r="65" spans="1:7" ht="78.75">
      <c r="A65" s="98" t="s">
        <v>399</v>
      </c>
      <c r="B65" s="110">
        <v>903</v>
      </c>
      <c r="C65" s="4" t="s">
        <v>75</v>
      </c>
      <c r="D65" s="4" t="s">
        <v>98</v>
      </c>
      <c r="E65" s="100" t="s">
        <v>444</v>
      </c>
      <c r="F65" s="14"/>
      <c r="G65" s="97">
        <f>G66</f>
        <v>5</v>
      </c>
    </row>
    <row r="66" spans="1:7" ht="47.25">
      <c r="A66" s="102" t="s">
        <v>404</v>
      </c>
      <c r="B66" s="109">
        <v>903</v>
      </c>
      <c r="C66" s="3" t="s">
        <v>75</v>
      </c>
      <c r="D66" s="3" t="s">
        <v>98</v>
      </c>
      <c r="E66" s="103" t="s">
        <v>445</v>
      </c>
      <c r="F66" s="14"/>
      <c r="G66" s="97">
        <f>G67</f>
        <v>5</v>
      </c>
    </row>
    <row r="67" spans="1:7" ht="31.5">
      <c r="A67" s="104" t="s">
        <v>430</v>
      </c>
      <c r="B67" s="96" t="s">
        <v>32</v>
      </c>
      <c r="C67" s="3" t="s">
        <v>75</v>
      </c>
      <c r="D67" s="3" t="s">
        <v>98</v>
      </c>
      <c r="E67" s="103" t="s">
        <v>445</v>
      </c>
      <c r="F67" s="111">
        <v>200</v>
      </c>
      <c r="G67" s="97">
        <v>5</v>
      </c>
    </row>
    <row r="68" spans="1:7" ht="47.25">
      <c r="A68" s="98" t="s">
        <v>210</v>
      </c>
      <c r="B68" s="110">
        <v>903</v>
      </c>
      <c r="C68" s="4" t="s">
        <v>75</v>
      </c>
      <c r="D68" s="4" t="s">
        <v>98</v>
      </c>
      <c r="E68" s="100" t="s">
        <v>431</v>
      </c>
      <c r="F68" s="14"/>
      <c r="G68" s="97">
        <f>G69+G71</f>
        <v>510</v>
      </c>
    </row>
    <row r="69" spans="1:7" ht="63">
      <c r="A69" s="102" t="s">
        <v>212</v>
      </c>
      <c r="B69" s="109">
        <v>903</v>
      </c>
      <c r="C69" s="3" t="s">
        <v>75</v>
      </c>
      <c r="D69" s="3" t="s">
        <v>98</v>
      </c>
      <c r="E69" s="103" t="s">
        <v>437</v>
      </c>
      <c r="F69" s="14"/>
      <c r="G69" s="97">
        <f>G70</f>
        <v>430</v>
      </c>
    </row>
    <row r="70" spans="1:7" ht="31.5">
      <c r="A70" s="104" t="s">
        <v>430</v>
      </c>
      <c r="B70" s="96" t="s">
        <v>32</v>
      </c>
      <c r="C70" s="3" t="s">
        <v>75</v>
      </c>
      <c r="D70" s="3" t="s">
        <v>98</v>
      </c>
      <c r="E70" s="103" t="s">
        <v>437</v>
      </c>
      <c r="F70" s="111">
        <v>200</v>
      </c>
      <c r="G70" s="97">
        <v>430</v>
      </c>
    </row>
    <row r="71" spans="1:7" ht="63">
      <c r="A71" s="102" t="s">
        <v>213</v>
      </c>
      <c r="B71" s="96" t="s">
        <v>32</v>
      </c>
      <c r="C71" s="3" t="s">
        <v>75</v>
      </c>
      <c r="D71" s="3" t="s">
        <v>98</v>
      </c>
      <c r="E71" s="103" t="s">
        <v>446</v>
      </c>
      <c r="F71" s="14"/>
      <c r="G71" s="97">
        <f>G72</f>
        <v>80</v>
      </c>
    </row>
    <row r="72" spans="1:7" ht="31.5">
      <c r="A72" s="104" t="s">
        <v>430</v>
      </c>
      <c r="B72" s="96" t="s">
        <v>32</v>
      </c>
      <c r="C72" s="3" t="s">
        <v>75</v>
      </c>
      <c r="D72" s="3" t="s">
        <v>98</v>
      </c>
      <c r="E72" s="103" t="s">
        <v>446</v>
      </c>
      <c r="F72" s="111">
        <v>200</v>
      </c>
      <c r="G72" s="97">
        <v>80</v>
      </c>
    </row>
    <row r="73" spans="1:7" ht="63">
      <c r="A73" s="98" t="s">
        <v>547</v>
      </c>
      <c r="B73" s="110">
        <v>903</v>
      </c>
      <c r="C73" s="4" t="s">
        <v>75</v>
      </c>
      <c r="D73" s="4" t="s">
        <v>98</v>
      </c>
      <c r="E73" s="100" t="s">
        <v>545</v>
      </c>
      <c r="F73" s="14"/>
      <c r="G73" s="97">
        <f>G74</f>
        <v>5</v>
      </c>
    </row>
    <row r="74" spans="1:7" ht="47.25">
      <c r="A74" s="102" t="s">
        <v>548</v>
      </c>
      <c r="B74" s="109">
        <v>903</v>
      </c>
      <c r="C74" s="3" t="s">
        <v>75</v>
      </c>
      <c r="D74" s="3" t="s">
        <v>98</v>
      </c>
      <c r="E74" s="103" t="s">
        <v>546</v>
      </c>
      <c r="F74" s="14"/>
      <c r="G74" s="97">
        <f>G75</f>
        <v>5</v>
      </c>
    </row>
    <row r="75" spans="1:7" ht="31.5">
      <c r="A75" s="104" t="s">
        <v>430</v>
      </c>
      <c r="B75" s="96" t="s">
        <v>32</v>
      </c>
      <c r="C75" s="3" t="s">
        <v>75</v>
      </c>
      <c r="D75" s="3" t="s">
        <v>98</v>
      </c>
      <c r="E75" s="103" t="s">
        <v>546</v>
      </c>
      <c r="F75" s="111">
        <v>200</v>
      </c>
      <c r="G75" s="97">
        <v>5</v>
      </c>
    </row>
    <row r="76" spans="1:7" ht="16.5" customHeight="1">
      <c r="A76" s="150" t="s">
        <v>201</v>
      </c>
      <c r="B76" s="99" t="s">
        <v>32</v>
      </c>
      <c r="C76" s="4" t="s">
        <v>75</v>
      </c>
      <c r="D76" s="4" t="s">
        <v>98</v>
      </c>
      <c r="E76" s="100" t="s">
        <v>438</v>
      </c>
      <c r="F76" s="13"/>
      <c r="G76" s="101">
        <f>G77</f>
        <v>0.7</v>
      </c>
    </row>
    <row r="77" spans="1:7" ht="31.5">
      <c r="A77" s="149" t="s">
        <v>256</v>
      </c>
      <c r="B77" s="96" t="s">
        <v>32</v>
      </c>
      <c r="C77" s="3" t="s">
        <v>75</v>
      </c>
      <c r="D77" s="3" t="s">
        <v>98</v>
      </c>
      <c r="E77" s="148" t="s">
        <v>447</v>
      </c>
      <c r="F77" s="13"/>
      <c r="G77" s="97">
        <f>G78</f>
        <v>0.7</v>
      </c>
    </row>
    <row r="78" spans="1:7" ht="126">
      <c r="A78" s="149" t="s">
        <v>257</v>
      </c>
      <c r="B78" s="96" t="s">
        <v>32</v>
      </c>
      <c r="C78" s="3" t="s">
        <v>75</v>
      </c>
      <c r="D78" s="3" t="s">
        <v>98</v>
      </c>
      <c r="E78" s="148" t="s">
        <v>475</v>
      </c>
      <c r="F78" s="14"/>
      <c r="G78" s="97">
        <f>G79</f>
        <v>0.7</v>
      </c>
    </row>
    <row r="79" spans="1:7" ht="31.5">
      <c r="A79" s="104" t="s">
        <v>430</v>
      </c>
      <c r="B79" s="96" t="s">
        <v>32</v>
      </c>
      <c r="C79" s="3" t="s">
        <v>75</v>
      </c>
      <c r="D79" s="3" t="s">
        <v>98</v>
      </c>
      <c r="E79" s="148" t="s">
        <v>475</v>
      </c>
      <c r="F79" s="14">
        <v>200</v>
      </c>
      <c r="G79" s="97">
        <v>0.7</v>
      </c>
    </row>
    <row r="80" spans="1:7" ht="15.75">
      <c r="A80" s="9" t="s">
        <v>87</v>
      </c>
      <c r="B80" s="96" t="s">
        <v>32</v>
      </c>
      <c r="C80" s="3" t="s">
        <v>78</v>
      </c>
      <c r="D80" s="3"/>
      <c r="E80" s="3"/>
      <c r="F80" s="14"/>
      <c r="G80" s="97">
        <f>G81</f>
        <v>375</v>
      </c>
    </row>
    <row r="81" spans="1:7" ht="15.75">
      <c r="A81" s="9" t="s">
        <v>147</v>
      </c>
      <c r="B81" s="96" t="s">
        <v>32</v>
      </c>
      <c r="C81" s="3" t="s">
        <v>78</v>
      </c>
      <c r="D81" s="3" t="s">
        <v>79</v>
      </c>
      <c r="E81" s="3"/>
      <c r="F81" s="14"/>
      <c r="G81" s="97">
        <f>G83</f>
        <v>375</v>
      </c>
    </row>
    <row r="82" spans="1:7" ht="63">
      <c r="A82" s="98" t="s">
        <v>269</v>
      </c>
      <c r="B82" s="99" t="s">
        <v>32</v>
      </c>
      <c r="C82" s="4" t="s">
        <v>78</v>
      </c>
      <c r="D82" s="4" t="s">
        <v>79</v>
      </c>
      <c r="E82" s="100" t="s">
        <v>448</v>
      </c>
      <c r="F82" s="13"/>
      <c r="G82" s="101">
        <f>G83</f>
        <v>375</v>
      </c>
    </row>
    <row r="83" spans="1:7" ht="94.5">
      <c r="A83" s="102" t="s">
        <v>270</v>
      </c>
      <c r="B83" s="96" t="s">
        <v>32</v>
      </c>
      <c r="C83" s="3" t="s">
        <v>78</v>
      </c>
      <c r="D83" s="3" t="s">
        <v>79</v>
      </c>
      <c r="E83" s="103" t="s">
        <v>449</v>
      </c>
      <c r="F83" s="14"/>
      <c r="G83" s="97">
        <f>G86+G87</f>
        <v>375</v>
      </c>
    </row>
    <row r="84" spans="1:7" ht="63">
      <c r="A84" s="102" t="s">
        <v>268</v>
      </c>
      <c r="B84" s="96" t="s">
        <v>32</v>
      </c>
      <c r="C84" s="3" t="s">
        <v>78</v>
      </c>
      <c r="D84" s="3" t="s">
        <v>79</v>
      </c>
      <c r="E84" s="103" t="s">
        <v>450</v>
      </c>
      <c r="F84" s="14"/>
      <c r="G84" s="97">
        <f>G85</f>
        <v>375</v>
      </c>
    </row>
    <row r="85" spans="1:7" ht="47.25">
      <c r="A85" s="102" t="s">
        <v>272</v>
      </c>
      <c r="B85" s="96" t="s">
        <v>32</v>
      </c>
      <c r="C85" s="3" t="s">
        <v>78</v>
      </c>
      <c r="D85" s="3" t="s">
        <v>79</v>
      </c>
      <c r="E85" s="103" t="s">
        <v>476</v>
      </c>
      <c r="F85" s="14"/>
      <c r="G85" s="97">
        <f>G86+G87</f>
        <v>375</v>
      </c>
    </row>
    <row r="86" spans="1:7" ht="94.5">
      <c r="A86" s="104" t="s">
        <v>177</v>
      </c>
      <c r="B86" s="96" t="s">
        <v>32</v>
      </c>
      <c r="C86" s="3" t="s">
        <v>78</v>
      </c>
      <c r="D86" s="3" t="s">
        <v>79</v>
      </c>
      <c r="E86" s="103" t="s">
        <v>476</v>
      </c>
      <c r="F86" s="105">
        <v>100</v>
      </c>
      <c r="G86" s="97">
        <v>346.6</v>
      </c>
    </row>
    <row r="87" spans="1:7" ht="31.5">
      <c r="A87" s="104" t="s">
        <v>430</v>
      </c>
      <c r="B87" s="96" t="s">
        <v>32</v>
      </c>
      <c r="C87" s="3" t="s">
        <v>78</v>
      </c>
      <c r="D87" s="3" t="s">
        <v>79</v>
      </c>
      <c r="E87" s="103" t="s">
        <v>476</v>
      </c>
      <c r="F87" s="105">
        <v>200</v>
      </c>
      <c r="G87" s="97">
        <v>28.4</v>
      </c>
    </row>
    <row r="88" spans="1:7" ht="31.5">
      <c r="A88" s="9" t="s">
        <v>88</v>
      </c>
      <c r="B88" s="96" t="s">
        <v>32</v>
      </c>
      <c r="C88" s="3" t="s">
        <v>79</v>
      </c>
      <c r="D88" s="3"/>
      <c r="E88" s="3"/>
      <c r="F88" s="14"/>
      <c r="G88" s="97">
        <f>G89+G97</f>
        <v>1401</v>
      </c>
    </row>
    <row r="89" spans="1:7" ht="47.25">
      <c r="A89" s="9" t="s">
        <v>146</v>
      </c>
      <c r="B89" s="96" t="s">
        <v>32</v>
      </c>
      <c r="C89" s="96" t="s">
        <v>79</v>
      </c>
      <c r="D89" s="96" t="s">
        <v>89</v>
      </c>
      <c r="E89" s="96"/>
      <c r="F89" s="14"/>
      <c r="G89" s="97">
        <f>G90</f>
        <v>51</v>
      </c>
    </row>
    <row r="90" spans="1:7" ht="63">
      <c r="A90" s="98" t="s">
        <v>224</v>
      </c>
      <c r="B90" s="99" t="s">
        <v>32</v>
      </c>
      <c r="C90" s="99" t="s">
        <v>79</v>
      </c>
      <c r="D90" s="99" t="s">
        <v>89</v>
      </c>
      <c r="E90" s="100" t="s">
        <v>451</v>
      </c>
      <c r="F90" s="15"/>
      <c r="G90" s="101">
        <f>G91+G95+G93</f>
        <v>51</v>
      </c>
    </row>
    <row r="91" spans="1:7" ht="63">
      <c r="A91" s="102" t="s">
        <v>225</v>
      </c>
      <c r="B91" s="96" t="s">
        <v>32</v>
      </c>
      <c r="C91" s="96" t="s">
        <v>79</v>
      </c>
      <c r="D91" s="96" t="s">
        <v>89</v>
      </c>
      <c r="E91" s="103" t="s">
        <v>452</v>
      </c>
      <c r="F91" s="112"/>
      <c r="G91" s="97">
        <f>G92</f>
        <v>50</v>
      </c>
    </row>
    <row r="92" spans="1:7" ht="31.5">
      <c r="A92" s="104" t="s">
        <v>430</v>
      </c>
      <c r="B92" s="96" t="s">
        <v>32</v>
      </c>
      <c r="C92" s="96" t="s">
        <v>79</v>
      </c>
      <c r="D92" s="96" t="s">
        <v>89</v>
      </c>
      <c r="E92" s="103" t="s">
        <v>452</v>
      </c>
      <c r="F92" s="105">
        <v>200</v>
      </c>
      <c r="G92" s="97">
        <v>50</v>
      </c>
    </row>
    <row r="93" spans="1:7" ht="31.5" hidden="1">
      <c r="A93" s="211" t="s">
        <v>405</v>
      </c>
      <c r="B93" s="96" t="s">
        <v>32</v>
      </c>
      <c r="C93" s="96" t="s">
        <v>79</v>
      </c>
      <c r="D93" s="96" t="s">
        <v>89</v>
      </c>
      <c r="E93" s="212" t="s">
        <v>497</v>
      </c>
      <c r="F93" s="112"/>
      <c r="G93" s="97">
        <f>G94</f>
        <v>0</v>
      </c>
    </row>
    <row r="94" spans="1:7" ht="31.5" hidden="1">
      <c r="A94" s="210" t="s">
        <v>430</v>
      </c>
      <c r="B94" s="96" t="s">
        <v>32</v>
      </c>
      <c r="C94" s="96" t="s">
        <v>79</v>
      </c>
      <c r="D94" s="96" t="s">
        <v>89</v>
      </c>
      <c r="E94" s="212" t="s">
        <v>497</v>
      </c>
      <c r="F94" s="213">
        <v>200</v>
      </c>
      <c r="G94" s="97"/>
    </row>
    <row r="95" spans="1:7" ht="47.25">
      <c r="A95" s="211" t="s">
        <v>265</v>
      </c>
      <c r="B95" s="96" t="s">
        <v>32</v>
      </c>
      <c r="C95" s="96" t="s">
        <v>79</v>
      </c>
      <c r="D95" s="96" t="s">
        <v>89</v>
      </c>
      <c r="E95" s="212" t="s">
        <v>453</v>
      </c>
      <c r="F95" s="112"/>
      <c r="G95" s="97">
        <f>G96</f>
        <v>1</v>
      </c>
    </row>
    <row r="96" spans="1:7" ht="31.5">
      <c r="A96" s="104" t="s">
        <v>430</v>
      </c>
      <c r="B96" s="96" t="s">
        <v>32</v>
      </c>
      <c r="C96" s="96" t="s">
        <v>79</v>
      </c>
      <c r="D96" s="96" t="s">
        <v>89</v>
      </c>
      <c r="E96" s="103" t="s">
        <v>453</v>
      </c>
      <c r="F96" s="105">
        <v>200</v>
      </c>
      <c r="G96" s="97">
        <v>1</v>
      </c>
    </row>
    <row r="97" spans="1:7" ht="15.75">
      <c r="A97" s="9" t="s">
        <v>102</v>
      </c>
      <c r="B97" s="96" t="s">
        <v>32</v>
      </c>
      <c r="C97" s="96" t="s">
        <v>79</v>
      </c>
      <c r="D97" s="96" t="s">
        <v>106</v>
      </c>
      <c r="E97" s="96"/>
      <c r="F97" s="14"/>
      <c r="G97" s="97">
        <f>G98</f>
        <v>1350</v>
      </c>
    </row>
    <row r="98" spans="1:7" ht="63">
      <c r="A98" s="98" t="s">
        <v>224</v>
      </c>
      <c r="B98" s="99" t="s">
        <v>32</v>
      </c>
      <c r="C98" s="99" t="s">
        <v>79</v>
      </c>
      <c r="D98" s="99">
        <v>10</v>
      </c>
      <c r="E98" s="100" t="s">
        <v>451</v>
      </c>
      <c r="F98" s="15"/>
      <c r="G98" s="101">
        <f>G99+G102</f>
        <v>1350</v>
      </c>
    </row>
    <row r="99" spans="1:7" ht="47.25">
      <c r="A99" s="102" t="s">
        <v>221</v>
      </c>
      <c r="B99" s="96" t="s">
        <v>32</v>
      </c>
      <c r="C99" s="96" t="s">
        <v>79</v>
      </c>
      <c r="D99" s="96">
        <v>10</v>
      </c>
      <c r="E99" s="103" t="s">
        <v>454</v>
      </c>
      <c r="F99" s="112"/>
      <c r="G99" s="97">
        <f>G100+G101</f>
        <v>1350</v>
      </c>
    </row>
    <row r="100" spans="1:7" ht="94.5">
      <c r="A100" s="104" t="s">
        <v>177</v>
      </c>
      <c r="B100" s="96" t="s">
        <v>32</v>
      </c>
      <c r="C100" s="96" t="s">
        <v>79</v>
      </c>
      <c r="D100" s="96">
        <v>10</v>
      </c>
      <c r="E100" s="103" t="s">
        <v>454</v>
      </c>
      <c r="F100" s="105">
        <v>100</v>
      </c>
      <c r="G100" s="97">
        <v>1150</v>
      </c>
    </row>
    <row r="101" spans="1:7" ht="31.5">
      <c r="A101" s="104" t="s">
        <v>430</v>
      </c>
      <c r="B101" s="96" t="s">
        <v>32</v>
      </c>
      <c r="C101" s="96" t="s">
        <v>79</v>
      </c>
      <c r="D101" s="96">
        <v>10</v>
      </c>
      <c r="E101" s="103" t="s">
        <v>454</v>
      </c>
      <c r="F101" s="105">
        <v>200</v>
      </c>
      <c r="G101" s="97">
        <v>200</v>
      </c>
    </row>
    <row r="102" spans="1:7" ht="31.5" hidden="1">
      <c r="A102" s="187" t="s">
        <v>405</v>
      </c>
      <c r="B102" s="188" t="s">
        <v>32</v>
      </c>
      <c r="C102" s="188" t="s">
        <v>79</v>
      </c>
      <c r="D102" s="188">
        <v>10</v>
      </c>
      <c r="E102" s="189" t="s">
        <v>406</v>
      </c>
      <c r="F102" s="190"/>
      <c r="G102" s="97">
        <f>G103</f>
        <v>0</v>
      </c>
    </row>
    <row r="103" spans="1:7" ht="31.5" hidden="1">
      <c r="A103" s="104" t="s">
        <v>430</v>
      </c>
      <c r="B103" s="188" t="s">
        <v>32</v>
      </c>
      <c r="C103" s="188" t="s">
        <v>79</v>
      </c>
      <c r="D103" s="188">
        <v>10</v>
      </c>
      <c r="E103" s="189" t="s">
        <v>406</v>
      </c>
      <c r="F103" s="191">
        <v>200</v>
      </c>
      <c r="G103" s="97">
        <v>0</v>
      </c>
    </row>
    <row r="104" spans="1:7" ht="15.75">
      <c r="A104" s="9" t="s">
        <v>90</v>
      </c>
      <c r="B104" s="109">
        <v>903</v>
      </c>
      <c r="C104" s="3" t="s">
        <v>80</v>
      </c>
      <c r="D104" s="3"/>
      <c r="E104" s="3"/>
      <c r="F104" s="14"/>
      <c r="G104" s="97">
        <f>G112+G116+G105</f>
        <v>3281.5</v>
      </c>
    </row>
    <row r="105" spans="1:7" ht="15.75">
      <c r="A105" s="9" t="s">
        <v>91</v>
      </c>
      <c r="B105" s="96" t="s">
        <v>32</v>
      </c>
      <c r="C105" s="96" t="s">
        <v>80</v>
      </c>
      <c r="D105" s="96" t="s">
        <v>75</v>
      </c>
      <c r="E105" s="96"/>
      <c r="F105" s="14"/>
      <c r="G105" s="97">
        <f>G106</f>
        <v>84.9</v>
      </c>
    </row>
    <row r="106" spans="1:7" ht="47.25">
      <c r="A106" s="98" t="s">
        <v>214</v>
      </c>
      <c r="B106" s="99" t="s">
        <v>32</v>
      </c>
      <c r="C106" s="99" t="s">
        <v>80</v>
      </c>
      <c r="D106" s="99" t="s">
        <v>75</v>
      </c>
      <c r="E106" s="100" t="s">
        <v>455</v>
      </c>
      <c r="F106" s="15"/>
      <c r="G106" s="101">
        <f>G107</f>
        <v>84.9</v>
      </c>
    </row>
    <row r="107" spans="1:7" ht="63">
      <c r="A107" s="102" t="s">
        <v>226</v>
      </c>
      <c r="B107" s="96" t="s">
        <v>32</v>
      </c>
      <c r="C107" s="96" t="s">
        <v>80</v>
      </c>
      <c r="D107" s="96" t="s">
        <v>75</v>
      </c>
      <c r="E107" s="103" t="s">
        <v>456</v>
      </c>
      <c r="F107" s="112"/>
      <c r="G107" s="97">
        <f>G108</f>
        <v>84.9</v>
      </c>
    </row>
    <row r="108" spans="1:7" ht="78.75">
      <c r="A108" s="102" t="s">
        <v>227</v>
      </c>
      <c r="B108" s="96" t="s">
        <v>32</v>
      </c>
      <c r="C108" s="96" t="s">
        <v>80</v>
      </c>
      <c r="D108" s="96" t="s">
        <v>75</v>
      </c>
      <c r="E108" s="103" t="s">
        <v>457</v>
      </c>
      <c r="F108" s="112"/>
      <c r="G108" s="97">
        <f>G109</f>
        <v>84.9</v>
      </c>
    </row>
    <row r="109" spans="1:7" ht="47.25">
      <c r="A109" s="102" t="s">
        <v>271</v>
      </c>
      <c r="B109" s="96" t="s">
        <v>32</v>
      </c>
      <c r="C109" s="96" t="s">
        <v>80</v>
      </c>
      <c r="D109" s="96" t="s">
        <v>75</v>
      </c>
      <c r="E109" s="103" t="s">
        <v>477</v>
      </c>
      <c r="F109" s="112"/>
      <c r="G109" s="97">
        <f>G110+G111</f>
        <v>84.9</v>
      </c>
    </row>
    <row r="110" spans="1:7" ht="94.5">
      <c r="A110" s="104" t="s">
        <v>177</v>
      </c>
      <c r="B110" s="96" t="s">
        <v>32</v>
      </c>
      <c r="C110" s="96" t="s">
        <v>80</v>
      </c>
      <c r="D110" s="96" t="s">
        <v>75</v>
      </c>
      <c r="E110" s="103" t="s">
        <v>477</v>
      </c>
      <c r="F110" s="105">
        <v>100</v>
      </c>
      <c r="G110" s="97">
        <f>80+0.5</f>
        <v>80.5</v>
      </c>
    </row>
    <row r="111" spans="1:7" ht="31.5">
      <c r="A111" s="104" t="s">
        <v>430</v>
      </c>
      <c r="B111" s="96" t="s">
        <v>32</v>
      </c>
      <c r="C111" s="96" t="s">
        <v>80</v>
      </c>
      <c r="D111" s="96" t="s">
        <v>75</v>
      </c>
      <c r="E111" s="103" t="s">
        <v>477</v>
      </c>
      <c r="F111" s="105">
        <v>200</v>
      </c>
      <c r="G111" s="97">
        <f>4.9-0.5</f>
        <v>4.4</v>
      </c>
    </row>
    <row r="112" spans="1:7" ht="15.75">
      <c r="A112" s="9" t="s">
        <v>94</v>
      </c>
      <c r="B112" s="109">
        <v>903</v>
      </c>
      <c r="C112" s="3" t="s">
        <v>80</v>
      </c>
      <c r="D112" s="3" t="s">
        <v>89</v>
      </c>
      <c r="E112" s="3"/>
      <c r="F112" s="14"/>
      <c r="G112" s="97">
        <f>G113</f>
        <v>3196.6</v>
      </c>
    </row>
    <row r="113" spans="1:7" ht="31.5">
      <c r="A113" s="98" t="s">
        <v>215</v>
      </c>
      <c r="B113" s="113">
        <v>903</v>
      </c>
      <c r="C113" s="4" t="s">
        <v>80</v>
      </c>
      <c r="D113" s="4" t="s">
        <v>89</v>
      </c>
      <c r="E113" s="100" t="s">
        <v>458</v>
      </c>
      <c r="F113" s="13"/>
      <c r="G113" s="101">
        <f>G114</f>
        <v>3196.6</v>
      </c>
    </row>
    <row r="114" spans="1:7" ht="15.75">
      <c r="A114" s="102" t="s">
        <v>216</v>
      </c>
      <c r="B114" s="96" t="s">
        <v>32</v>
      </c>
      <c r="C114" s="114" t="s">
        <v>80</v>
      </c>
      <c r="D114" s="114" t="s">
        <v>89</v>
      </c>
      <c r="E114" s="103" t="s">
        <v>459</v>
      </c>
      <c r="F114" s="115"/>
      <c r="G114" s="97">
        <f>G115</f>
        <v>3196.6</v>
      </c>
    </row>
    <row r="115" spans="1:7" ht="31.5">
      <c r="A115" s="104" t="s">
        <v>430</v>
      </c>
      <c r="B115" s="96" t="s">
        <v>32</v>
      </c>
      <c r="C115" s="114" t="s">
        <v>80</v>
      </c>
      <c r="D115" s="114" t="s">
        <v>89</v>
      </c>
      <c r="E115" s="103" t="s">
        <v>459</v>
      </c>
      <c r="F115" s="105">
        <v>200</v>
      </c>
      <c r="G115" s="97">
        <v>3196.6</v>
      </c>
    </row>
    <row r="116" spans="1:7" ht="31.5" hidden="1">
      <c r="A116" s="9" t="s">
        <v>107</v>
      </c>
      <c r="B116" s="109">
        <v>903</v>
      </c>
      <c r="C116" s="3" t="s">
        <v>80</v>
      </c>
      <c r="D116" s="3" t="s">
        <v>84</v>
      </c>
      <c r="E116" s="3"/>
      <c r="F116" s="14"/>
      <c r="G116" s="97">
        <f>G117</f>
        <v>0</v>
      </c>
    </row>
    <row r="117" spans="1:7" ht="47.25" hidden="1">
      <c r="A117" s="98" t="s">
        <v>210</v>
      </c>
      <c r="B117" s="116">
        <v>903</v>
      </c>
      <c r="C117" s="4" t="s">
        <v>80</v>
      </c>
      <c r="D117" s="4" t="s">
        <v>84</v>
      </c>
      <c r="E117" s="100" t="s">
        <v>431</v>
      </c>
      <c r="F117" s="13"/>
      <c r="G117" s="101">
        <f>G118</f>
        <v>0</v>
      </c>
    </row>
    <row r="118" spans="1:7" ht="63" hidden="1">
      <c r="A118" s="102" t="s">
        <v>212</v>
      </c>
      <c r="B118" s="109">
        <v>903</v>
      </c>
      <c r="C118" s="3" t="s">
        <v>80</v>
      </c>
      <c r="D118" s="3" t="s">
        <v>84</v>
      </c>
      <c r="E118" s="103" t="s">
        <v>437</v>
      </c>
      <c r="F118" s="14"/>
      <c r="G118" s="97">
        <f>G119</f>
        <v>0</v>
      </c>
    </row>
    <row r="119" spans="1:7" ht="31.5" hidden="1">
      <c r="A119" s="104" t="s">
        <v>430</v>
      </c>
      <c r="B119" s="96" t="s">
        <v>32</v>
      </c>
      <c r="C119" s="3" t="s">
        <v>80</v>
      </c>
      <c r="D119" s="3" t="s">
        <v>84</v>
      </c>
      <c r="E119" s="103" t="s">
        <v>437</v>
      </c>
      <c r="F119" s="105">
        <v>200</v>
      </c>
      <c r="G119" s="97">
        <v>0</v>
      </c>
    </row>
    <row r="120" spans="1:7" ht="15.75">
      <c r="A120" s="9" t="s">
        <v>108</v>
      </c>
      <c r="B120" s="96" t="s">
        <v>32</v>
      </c>
      <c r="C120" s="3" t="s">
        <v>81</v>
      </c>
      <c r="D120" s="3"/>
      <c r="E120" s="3"/>
      <c r="F120" s="14"/>
      <c r="G120" s="97">
        <f>G121+G127+G144</f>
        <v>1939.5</v>
      </c>
    </row>
    <row r="121" spans="1:7" ht="15.75">
      <c r="A121" s="9" t="s">
        <v>109</v>
      </c>
      <c r="B121" s="96" t="s">
        <v>32</v>
      </c>
      <c r="C121" s="3" t="s">
        <v>81</v>
      </c>
      <c r="D121" s="3" t="s">
        <v>75</v>
      </c>
      <c r="E121" s="3"/>
      <c r="F121" s="14"/>
      <c r="G121" s="97">
        <f>G122</f>
        <v>172.5</v>
      </c>
    </row>
    <row r="122" spans="1:7" ht="78.75">
      <c r="A122" s="98" t="s">
        <v>261</v>
      </c>
      <c r="B122" s="99" t="s">
        <v>32</v>
      </c>
      <c r="C122" s="4" t="s">
        <v>81</v>
      </c>
      <c r="D122" s="4" t="s">
        <v>75</v>
      </c>
      <c r="E122" s="100" t="s">
        <v>460</v>
      </c>
      <c r="F122" s="13"/>
      <c r="G122" s="101">
        <f>G123+G125</f>
        <v>172.5</v>
      </c>
    </row>
    <row r="123" spans="1:7" ht="31.5">
      <c r="A123" s="82" t="s">
        <v>262</v>
      </c>
      <c r="B123" s="96" t="s">
        <v>32</v>
      </c>
      <c r="C123" s="3" t="s">
        <v>81</v>
      </c>
      <c r="D123" s="3" t="s">
        <v>75</v>
      </c>
      <c r="E123" s="148" t="s">
        <v>461</v>
      </c>
      <c r="F123" s="14"/>
      <c r="G123" s="97">
        <f>G124</f>
        <v>137.5</v>
      </c>
    </row>
    <row r="124" spans="1:7" ht="31.5">
      <c r="A124" s="104" t="s">
        <v>430</v>
      </c>
      <c r="B124" s="96" t="s">
        <v>32</v>
      </c>
      <c r="C124" s="3" t="s">
        <v>81</v>
      </c>
      <c r="D124" s="3" t="s">
        <v>75</v>
      </c>
      <c r="E124" s="148" t="s">
        <v>461</v>
      </c>
      <c r="F124" s="105">
        <v>200</v>
      </c>
      <c r="G124" s="97">
        <v>137.5</v>
      </c>
    </row>
    <row r="125" spans="1:7" ht="47.25">
      <c r="A125" s="82" t="s">
        <v>231</v>
      </c>
      <c r="B125" s="96" t="s">
        <v>32</v>
      </c>
      <c r="C125" s="3" t="s">
        <v>81</v>
      </c>
      <c r="D125" s="3" t="s">
        <v>75</v>
      </c>
      <c r="E125" s="148" t="s">
        <v>462</v>
      </c>
      <c r="F125" s="14"/>
      <c r="G125" s="97">
        <f>G126</f>
        <v>35</v>
      </c>
    </row>
    <row r="126" spans="1:7" ht="31.5">
      <c r="A126" s="104" t="s">
        <v>430</v>
      </c>
      <c r="B126" s="96" t="s">
        <v>32</v>
      </c>
      <c r="C126" s="3" t="s">
        <v>81</v>
      </c>
      <c r="D126" s="3" t="s">
        <v>75</v>
      </c>
      <c r="E126" s="148" t="s">
        <v>462</v>
      </c>
      <c r="F126" s="105">
        <v>200</v>
      </c>
      <c r="G126" s="97">
        <v>35</v>
      </c>
    </row>
    <row r="127" spans="1:7" ht="15.75">
      <c r="A127" s="9" t="s">
        <v>110</v>
      </c>
      <c r="B127" s="96" t="s">
        <v>32</v>
      </c>
      <c r="C127" s="3" t="s">
        <v>81</v>
      </c>
      <c r="D127" s="3" t="s">
        <v>78</v>
      </c>
      <c r="E127" s="3"/>
      <c r="F127" s="14"/>
      <c r="G127" s="97">
        <f>G128+G141</f>
        <v>697</v>
      </c>
    </row>
    <row r="128" spans="1:7" ht="47.25">
      <c r="A128" s="98" t="s">
        <v>214</v>
      </c>
      <c r="B128" s="99" t="s">
        <v>32</v>
      </c>
      <c r="C128" s="4" t="s">
        <v>81</v>
      </c>
      <c r="D128" s="4" t="s">
        <v>78</v>
      </c>
      <c r="E128" s="100" t="s">
        <v>455</v>
      </c>
      <c r="F128" s="13"/>
      <c r="G128" s="101">
        <f>G129+G135+G139+G133+G131</f>
        <v>487</v>
      </c>
    </row>
    <row r="129" spans="1:7" ht="31.5">
      <c r="A129" s="102" t="s">
        <v>258</v>
      </c>
      <c r="B129" s="96" t="s">
        <v>32</v>
      </c>
      <c r="C129" s="3" t="s">
        <v>81</v>
      </c>
      <c r="D129" s="3" t="s">
        <v>78</v>
      </c>
      <c r="E129" s="103" t="s">
        <v>463</v>
      </c>
      <c r="F129" s="115"/>
      <c r="G129" s="108">
        <f>G130</f>
        <v>400</v>
      </c>
    </row>
    <row r="130" spans="1:7" ht="31.5">
      <c r="A130" s="104" t="s">
        <v>430</v>
      </c>
      <c r="B130" s="96" t="s">
        <v>32</v>
      </c>
      <c r="C130" s="3" t="s">
        <v>81</v>
      </c>
      <c r="D130" s="3" t="s">
        <v>78</v>
      </c>
      <c r="E130" s="103" t="s">
        <v>463</v>
      </c>
      <c r="F130" s="105">
        <v>200</v>
      </c>
      <c r="G130" s="108">
        <v>400</v>
      </c>
    </row>
    <row r="131" spans="1:7" ht="31.5" hidden="1">
      <c r="A131" s="211" t="s">
        <v>405</v>
      </c>
      <c r="B131" s="96" t="s">
        <v>32</v>
      </c>
      <c r="C131" s="3" t="s">
        <v>81</v>
      </c>
      <c r="D131" s="3" t="s">
        <v>78</v>
      </c>
      <c r="E131" s="212" t="s">
        <v>478</v>
      </c>
      <c r="F131" s="115"/>
      <c r="G131" s="108">
        <f>G132</f>
        <v>0</v>
      </c>
    </row>
    <row r="132" spans="1:7" ht="31.5" hidden="1">
      <c r="A132" s="210" t="s">
        <v>430</v>
      </c>
      <c r="B132" s="96" t="s">
        <v>32</v>
      </c>
      <c r="C132" s="3" t="s">
        <v>81</v>
      </c>
      <c r="D132" s="3" t="s">
        <v>78</v>
      </c>
      <c r="E132" s="212" t="s">
        <v>478</v>
      </c>
      <c r="F132" s="213">
        <v>200</v>
      </c>
      <c r="G132" s="108"/>
    </row>
    <row r="133" spans="1:7" ht="47.25" hidden="1">
      <c r="A133" s="102" t="s">
        <v>394</v>
      </c>
      <c r="B133" s="96" t="s">
        <v>32</v>
      </c>
      <c r="C133" s="3" t="s">
        <v>81</v>
      </c>
      <c r="D133" s="3" t="s">
        <v>78</v>
      </c>
      <c r="E133" s="103" t="s">
        <v>479</v>
      </c>
      <c r="F133" s="115"/>
      <c r="G133" s="108">
        <f>G134</f>
        <v>0</v>
      </c>
    </row>
    <row r="134" spans="1:7" ht="31.5" hidden="1">
      <c r="A134" s="104" t="s">
        <v>430</v>
      </c>
      <c r="B134" s="96" t="s">
        <v>32</v>
      </c>
      <c r="C134" s="3" t="s">
        <v>81</v>
      </c>
      <c r="D134" s="3" t="s">
        <v>78</v>
      </c>
      <c r="E134" s="103" t="s">
        <v>479</v>
      </c>
      <c r="F134" s="105">
        <v>200</v>
      </c>
      <c r="G134" s="108"/>
    </row>
    <row r="135" spans="1:7" ht="15.75">
      <c r="A135" s="102" t="s">
        <v>259</v>
      </c>
      <c r="B135" s="96" t="s">
        <v>32</v>
      </c>
      <c r="C135" s="3" t="s">
        <v>81</v>
      </c>
      <c r="D135" s="3" t="s">
        <v>78</v>
      </c>
      <c r="E135" s="103" t="s">
        <v>464</v>
      </c>
      <c r="F135" s="115"/>
      <c r="G135" s="108">
        <f>G136</f>
        <v>60</v>
      </c>
    </row>
    <row r="136" spans="1:7" ht="31.5">
      <c r="A136" s="104" t="s">
        <v>430</v>
      </c>
      <c r="B136" s="96" t="s">
        <v>32</v>
      </c>
      <c r="C136" s="3" t="s">
        <v>81</v>
      </c>
      <c r="D136" s="3" t="s">
        <v>78</v>
      </c>
      <c r="E136" s="103" t="s">
        <v>464</v>
      </c>
      <c r="F136" s="105">
        <v>200</v>
      </c>
      <c r="G136" s="108">
        <v>60</v>
      </c>
    </row>
    <row r="137" spans="1:7" ht="31.5" hidden="1">
      <c r="A137" s="211" t="s">
        <v>405</v>
      </c>
      <c r="B137" s="96" t="s">
        <v>32</v>
      </c>
      <c r="C137" s="3" t="s">
        <v>81</v>
      </c>
      <c r="D137" s="3" t="s">
        <v>78</v>
      </c>
      <c r="E137" s="212" t="s">
        <v>498</v>
      </c>
      <c r="F137" s="115"/>
      <c r="G137" s="108">
        <f>G138</f>
        <v>0</v>
      </c>
    </row>
    <row r="138" spans="1:7" ht="31.5" hidden="1">
      <c r="A138" s="210" t="s">
        <v>430</v>
      </c>
      <c r="B138" s="96" t="s">
        <v>32</v>
      </c>
      <c r="C138" s="3" t="s">
        <v>81</v>
      </c>
      <c r="D138" s="3" t="s">
        <v>78</v>
      </c>
      <c r="E138" s="212" t="s">
        <v>498</v>
      </c>
      <c r="F138" s="213">
        <v>200</v>
      </c>
      <c r="G138" s="108"/>
    </row>
    <row r="139" spans="1:7" ht="15.75">
      <c r="A139" s="102" t="s">
        <v>260</v>
      </c>
      <c r="B139" s="96" t="s">
        <v>32</v>
      </c>
      <c r="C139" s="3" t="s">
        <v>81</v>
      </c>
      <c r="D139" s="3" t="s">
        <v>78</v>
      </c>
      <c r="E139" s="103" t="s">
        <v>465</v>
      </c>
      <c r="F139" s="115"/>
      <c r="G139" s="108">
        <f>G140</f>
        <v>27</v>
      </c>
    </row>
    <row r="140" spans="1:7" ht="31.5">
      <c r="A140" s="104" t="s">
        <v>430</v>
      </c>
      <c r="B140" s="96" t="s">
        <v>32</v>
      </c>
      <c r="C140" s="3" t="s">
        <v>81</v>
      </c>
      <c r="D140" s="3" t="s">
        <v>78</v>
      </c>
      <c r="E140" s="103" t="s">
        <v>465</v>
      </c>
      <c r="F140" s="105">
        <v>200</v>
      </c>
      <c r="G140" s="108">
        <v>27</v>
      </c>
    </row>
    <row r="141" spans="1:7" ht="78.75">
      <c r="A141" s="98" t="s">
        <v>263</v>
      </c>
      <c r="B141" s="99" t="s">
        <v>32</v>
      </c>
      <c r="C141" s="4" t="s">
        <v>81</v>
      </c>
      <c r="D141" s="4" t="s">
        <v>78</v>
      </c>
      <c r="E141" s="100" t="s">
        <v>466</v>
      </c>
      <c r="F141" s="13"/>
      <c r="G141" s="101">
        <f>G142</f>
        <v>210</v>
      </c>
    </row>
    <row r="142" spans="1:7" ht="31.5">
      <c r="A142" s="102" t="s">
        <v>264</v>
      </c>
      <c r="B142" s="96" t="s">
        <v>32</v>
      </c>
      <c r="C142" s="3" t="s">
        <v>81</v>
      </c>
      <c r="D142" s="3" t="s">
        <v>78</v>
      </c>
      <c r="E142" s="148" t="s">
        <v>467</v>
      </c>
      <c r="F142" s="115"/>
      <c r="G142" s="108">
        <f>G143</f>
        <v>210</v>
      </c>
    </row>
    <row r="143" spans="1:7" ht="31.5">
      <c r="A143" s="104" t="s">
        <v>430</v>
      </c>
      <c r="B143" s="96" t="s">
        <v>32</v>
      </c>
      <c r="C143" s="3" t="s">
        <v>81</v>
      </c>
      <c r="D143" s="3" t="s">
        <v>78</v>
      </c>
      <c r="E143" s="148" t="s">
        <v>467</v>
      </c>
      <c r="F143" s="105">
        <v>200</v>
      </c>
      <c r="G143" s="108">
        <f>210</f>
        <v>210</v>
      </c>
    </row>
    <row r="144" spans="1:7" ht="15.75">
      <c r="A144" s="106" t="s">
        <v>149</v>
      </c>
      <c r="B144" s="96" t="s">
        <v>32</v>
      </c>
      <c r="C144" s="114" t="s">
        <v>81</v>
      </c>
      <c r="D144" s="114" t="s">
        <v>79</v>
      </c>
      <c r="E144" s="114"/>
      <c r="F144" s="115"/>
      <c r="G144" s="117">
        <f>G145</f>
        <v>1070</v>
      </c>
    </row>
    <row r="145" spans="1:7" ht="78.75">
      <c r="A145" s="98" t="s">
        <v>263</v>
      </c>
      <c r="B145" s="99" t="s">
        <v>32</v>
      </c>
      <c r="C145" s="118" t="s">
        <v>81</v>
      </c>
      <c r="D145" s="118" t="s">
        <v>79</v>
      </c>
      <c r="E145" s="100" t="s">
        <v>466</v>
      </c>
      <c r="F145" s="119"/>
      <c r="G145" s="117">
        <f>G146+G152+G150+G148</f>
        <v>1070</v>
      </c>
    </row>
    <row r="146" spans="1:7" ht="31.5">
      <c r="A146" s="102" t="s">
        <v>217</v>
      </c>
      <c r="B146" s="96" t="s">
        <v>32</v>
      </c>
      <c r="C146" s="114" t="s">
        <v>81</v>
      </c>
      <c r="D146" s="114" t="s">
        <v>79</v>
      </c>
      <c r="E146" s="103" t="s">
        <v>468</v>
      </c>
      <c r="F146" s="115"/>
      <c r="G146" s="108">
        <f>G147</f>
        <v>830</v>
      </c>
    </row>
    <row r="147" spans="1:7" ht="31.5">
      <c r="A147" s="104" t="s">
        <v>430</v>
      </c>
      <c r="B147" s="96" t="s">
        <v>32</v>
      </c>
      <c r="C147" s="3" t="s">
        <v>81</v>
      </c>
      <c r="D147" s="3" t="s">
        <v>79</v>
      </c>
      <c r="E147" s="103" t="s">
        <v>468</v>
      </c>
      <c r="F147" s="105">
        <v>200</v>
      </c>
      <c r="G147" s="97">
        <v>830</v>
      </c>
    </row>
    <row r="148" spans="1:7" ht="31.5" hidden="1">
      <c r="A148" s="211" t="s">
        <v>405</v>
      </c>
      <c r="B148" s="96" t="s">
        <v>32</v>
      </c>
      <c r="C148" s="114" t="s">
        <v>81</v>
      </c>
      <c r="D148" s="114" t="s">
        <v>79</v>
      </c>
      <c r="E148" s="212" t="s">
        <v>499</v>
      </c>
      <c r="F148" s="115"/>
      <c r="G148" s="108">
        <f>G149</f>
        <v>0</v>
      </c>
    </row>
    <row r="149" spans="1:7" ht="31.5" hidden="1">
      <c r="A149" s="210" t="s">
        <v>430</v>
      </c>
      <c r="B149" s="96" t="s">
        <v>32</v>
      </c>
      <c r="C149" s="3" t="s">
        <v>81</v>
      </c>
      <c r="D149" s="3" t="s">
        <v>79</v>
      </c>
      <c r="E149" s="212" t="s">
        <v>499</v>
      </c>
      <c r="F149" s="213">
        <v>200</v>
      </c>
      <c r="G149" s="97"/>
    </row>
    <row r="150" spans="1:7" ht="31.5">
      <c r="A150" s="102" t="s">
        <v>220</v>
      </c>
      <c r="B150" s="96" t="s">
        <v>32</v>
      </c>
      <c r="C150" s="3" t="s">
        <v>81</v>
      </c>
      <c r="D150" s="3" t="s">
        <v>79</v>
      </c>
      <c r="E150" s="103" t="s">
        <v>469</v>
      </c>
      <c r="F150" s="115"/>
      <c r="G150" s="97">
        <f>G151</f>
        <v>100</v>
      </c>
    </row>
    <row r="151" spans="1:7" ht="31.5">
      <c r="A151" s="104" t="s">
        <v>430</v>
      </c>
      <c r="B151" s="96" t="s">
        <v>32</v>
      </c>
      <c r="C151" s="3" t="s">
        <v>81</v>
      </c>
      <c r="D151" s="3" t="s">
        <v>79</v>
      </c>
      <c r="E151" s="103" t="s">
        <v>469</v>
      </c>
      <c r="F151" s="105">
        <v>200</v>
      </c>
      <c r="G151" s="97">
        <v>100</v>
      </c>
    </row>
    <row r="152" spans="1:7" ht="31.5">
      <c r="A152" s="102" t="s">
        <v>219</v>
      </c>
      <c r="B152" s="96" t="s">
        <v>32</v>
      </c>
      <c r="C152" s="114" t="s">
        <v>81</v>
      </c>
      <c r="D152" s="114" t="s">
        <v>79</v>
      </c>
      <c r="E152" s="103" t="s">
        <v>470</v>
      </c>
      <c r="F152" s="115"/>
      <c r="G152" s="97">
        <f>G153</f>
        <v>140</v>
      </c>
    </row>
    <row r="153" spans="1:7" ht="31.5">
      <c r="A153" s="104" t="s">
        <v>430</v>
      </c>
      <c r="B153" s="96" t="s">
        <v>32</v>
      </c>
      <c r="C153" s="3" t="s">
        <v>81</v>
      </c>
      <c r="D153" s="3" t="s">
        <v>79</v>
      </c>
      <c r="E153" s="103" t="s">
        <v>470</v>
      </c>
      <c r="F153" s="105">
        <v>200</v>
      </c>
      <c r="G153" s="97">
        <v>140</v>
      </c>
    </row>
    <row r="154" spans="1:7" ht="15.75">
      <c r="A154" s="120" t="s">
        <v>101</v>
      </c>
      <c r="B154" s="121">
        <v>903</v>
      </c>
      <c r="C154" s="114" t="s">
        <v>83</v>
      </c>
      <c r="D154" s="114"/>
      <c r="E154" s="114"/>
      <c r="F154" s="115"/>
      <c r="G154" s="97">
        <f>G155</f>
        <v>5304</v>
      </c>
    </row>
    <row r="155" spans="1:7" ht="15.75">
      <c r="A155" s="9" t="s">
        <v>111</v>
      </c>
      <c r="B155" s="109">
        <v>903</v>
      </c>
      <c r="C155" s="3" t="s">
        <v>83</v>
      </c>
      <c r="D155" s="3" t="s">
        <v>75</v>
      </c>
      <c r="E155" s="3"/>
      <c r="F155" s="14"/>
      <c r="G155" s="97">
        <f>G156</f>
        <v>5304</v>
      </c>
    </row>
    <row r="156" spans="1:7" ht="31.5">
      <c r="A156" s="98" t="s">
        <v>209</v>
      </c>
      <c r="B156" s="110">
        <v>903</v>
      </c>
      <c r="C156" s="4" t="s">
        <v>83</v>
      </c>
      <c r="D156" s="4" t="s">
        <v>75</v>
      </c>
      <c r="E156" s="100" t="s">
        <v>471</v>
      </c>
      <c r="F156" s="13"/>
      <c r="G156" s="101">
        <f>G157+G159</f>
        <v>5304</v>
      </c>
    </row>
    <row r="157" spans="1:7" ht="31.5">
      <c r="A157" s="102" t="s">
        <v>207</v>
      </c>
      <c r="B157" s="109">
        <v>903</v>
      </c>
      <c r="C157" s="3" t="s">
        <v>83</v>
      </c>
      <c r="D157" s="3" t="s">
        <v>75</v>
      </c>
      <c r="E157" s="103" t="s">
        <v>472</v>
      </c>
      <c r="F157" s="14"/>
      <c r="G157" s="97">
        <f>G158</f>
        <v>5054</v>
      </c>
    </row>
    <row r="158" spans="1:7" ht="47.25">
      <c r="A158" s="102" t="s">
        <v>183</v>
      </c>
      <c r="B158" s="96" t="s">
        <v>32</v>
      </c>
      <c r="C158" s="3" t="s">
        <v>83</v>
      </c>
      <c r="D158" s="3" t="s">
        <v>75</v>
      </c>
      <c r="E158" s="103" t="s">
        <v>472</v>
      </c>
      <c r="F158" s="105">
        <v>600</v>
      </c>
      <c r="G158" s="97">
        <f>5294-240</f>
        <v>5054</v>
      </c>
    </row>
    <row r="159" spans="1:7" ht="31.5">
      <c r="A159" s="102" t="s">
        <v>208</v>
      </c>
      <c r="B159" s="109">
        <v>903</v>
      </c>
      <c r="C159" s="3" t="s">
        <v>83</v>
      </c>
      <c r="D159" s="3" t="s">
        <v>75</v>
      </c>
      <c r="E159" s="103" t="s">
        <v>473</v>
      </c>
      <c r="F159" s="14"/>
      <c r="G159" s="97">
        <f>G160</f>
        <v>250</v>
      </c>
    </row>
    <row r="160" spans="1:7" ht="47.25">
      <c r="A160" s="102" t="s">
        <v>183</v>
      </c>
      <c r="B160" s="96" t="s">
        <v>32</v>
      </c>
      <c r="C160" s="3" t="s">
        <v>83</v>
      </c>
      <c r="D160" s="3" t="s">
        <v>75</v>
      </c>
      <c r="E160" s="103" t="s">
        <v>473</v>
      </c>
      <c r="F160" s="105">
        <v>600</v>
      </c>
      <c r="G160" s="97">
        <v>250</v>
      </c>
    </row>
    <row r="161" spans="1:7" ht="15.75">
      <c r="A161" s="9" t="s">
        <v>112</v>
      </c>
      <c r="B161" s="96" t="s">
        <v>32</v>
      </c>
      <c r="C161" s="3" t="s">
        <v>106</v>
      </c>
      <c r="D161" s="3"/>
      <c r="E161" s="3"/>
      <c r="F161" s="14"/>
      <c r="G161" s="97">
        <f>G162</f>
        <v>600</v>
      </c>
    </row>
    <row r="162" spans="1:7" ht="15.75">
      <c r="A162" s="9" t="s">
        <v>113</v>
      </c>
      <c r="B162" s="96" t="s">
        <v>32</v>
      </c>
      <c r="C162" s="3">
        <v>10</v>
      </c>
      <c r="D162" s="3" t="s">
        <v>75</v>
      </c>
      <c r="E162" s="3"/>
      <c r="F162" s="14"/>
      <c r="G162" s="97">
        <f>G164</f>
        <v>600</v>
      </c>
    </row>
    <row r="163" spans="1:7" ht="47.25">
      <c r="A163" s="98" t="s">
        <v>210</v>
      </c>
      <c r="B163" s="99" t="s">
        <v>32</v>
      </c>
      <c r="C163" s="4" t="s">
        <v>106</v>
      </c>
      <c r="D163" s="4" t="s">
        <v>75</v>
      </c>
      <c r="E163" s="100" t="s">
        <v>431</v>
      </c>
      <c r="F163" s="13"/>
      <c r="G163" s="101">
        <f>G164</f>
        <v>600</v>
      </c>
    </row>
    <row r="164" spans="1:7" ht="78.75">
      <c r="A164" s="102" t="s">
        <v>211</v>
      </c>
      <c r="B164" s="96" t="s">
        <v>32</v>
      </c>
      <c r="C164" s="3" t="s">
        <v>106</v>
      </c>
      <c r="D164" s="3" t="s">
        <v>75</v>
      </c>
      <c r="E164" s="103" t="s">
        <v>432</v>
      </c>
      <c r="F164" s="14"/>
      <c r="G164" s="97">
        <f>G165</f>
        <v>600</v>
      </c>
    </row>
    <row r="165" spans="1:7" ht="31.5">
      <c r="A165" s="104" t="s">
        <v>39</v>
      </c>
      <c r="B165" s="96" t="s">
        <v>32</v>
      </c>
      <c r="C165" s="3" t="s">
        <v>106</v>
      </c>
      <c r="D165" s="3" t="s">
        <v>75</v>
      </c>
      <c r="E165" s="103" t="s">
        <v>432</v>
      </c>
      <c r="F165" s="105">
        <v>300</v>
      </c>
      <c r="G165" s="97">
        <v>600</v>
      </c>
    </row>
    <row r="166" spans="1:7" ht="15.75">
      <c r="A166" s="9" t="s">
        <v>4</v>
      </c>
      <c r="B166" s="96" t="s">
        <v>32</v>
      </c>
      <c r="C166" s="3" t="s">
        <v>114</v>
      </c>
      <c r="D166" s="3"/>
      <c r="E166" s="3"/>
      <c r="F166" s="14"/>
      <c r="G166" s="97">
        <f>G167</f>
        <v>50</v>
      </c>
    </row>
    <row r="167" spans="1:7" ht="31.5">
      <c r="A167" s="9" t="s">
        <v>99</v>
      </c>
      <c r="B167" s="96" t="s">
        <v>32</v>
      </c>
      <c r="C167" s="3" t="s">
        <v>114</v>
      </c>
      <c r="D167" s="3" t="s">
        <v>81</v>
      </c>
      <c r="E167" s="3"/>
      <c r="F167" s="14"/>
      <c r="G167" s="97">
        <f>G168</f>
        <v>50</v>
      </c>
    </row>
    <row r="168" spans="1:7" ht="31.5">
      <c r="A168" s="98" t="s">
        <v>209</v>
      </c>
      <c r="B168" s="99" t="s">
        <v>32</v>
      </c>
      <c r="C168" s="4" t="s">
        <v>114</v>
      </c>
      <c r="D168" s="4" t="s">
        <v>81</v>
      </c>
      <c r="E168" s="100" t="s">
        <v>471</v>
      </c>
      <c r="F168" s="13"/>
      <c r="G168" s="101">
        <f>G171+G169</f>
        <v>50</v>
      </c>
    </row>
    <row r="169" spans="1:7" ht="31.5" hidden="1">
      <c r="A169" s="211" t="s">
        <v>405</v>
      </c>
      <c r="B169" s="96" t="s">
        <v>32</v>
      </c>
      <c r="C169" s="114" t="s">
        <v>114</v>
      </c>
      <c r="D169" s="114" t="s">
        <v>81</v>
      </c>
      <c r="E169" s="212" t="s">
        <v>490</v>
      </c>
      <c r="F169" s="115"/>
      <c r="G169" s="108">
        <f>G170</f>
        <v>0</v>
      </c>
    </row>
    <row r="170" spans="1:7" ht="31.5" hidden="1">
      <c r="A170" s="210" t="s">
        <v>430</v>
      </c>
      <c r="B170" s="96" t="s">
        <v>32</v>
      </c>
      <c r="C170" s="3" t="s">
        <v>114</v>
      </c>
      <c r="D170" s="3" t="s">
        <v>81</v>
      </c>
      <c r="E170" s="212" t="s">
        <v>490</v>
      </c>
      <c r="F170" s="213">
        <v>200</v>
      </c>
      <c r="G170" s="97"/>
    </row>
    <row r="171" spans="1:7" ht="31.5">
      <c r="A171" s="211" t="s">
        <v>274</v>
      </c>
      <c r="B171" s="96" t="s">
        <v>32</v>
      </c>
      <c r="C171" s="3" t="s">
        <v>114</v>
      </c>
      <c r="D171" s="3" t="s">
        <v>81</v>
      </c>
      <c r="E171" s="212" t="s">
        <v>474</v>
      </c>
      <c r="F171" s="14"/>
      <c r="G171" s="97">
        <f>G172</f>
        <v>50</v>
      </c>
    </row>
    <row r="172" spans="1:7" ht="48" thickBot="1">
      <c r="A172" s="151" t="s">
        <v>183</v>
      </c>
      <c r="B172" s="122" t="s">
        <v>32</v>
      </c>
      <c r="C172" s="123" t="s">
        <v>114</v>
      </c>
      <c r="D172" s="123" t="s">
        <v>81</v>
      </c>
      <c r="E172" s="124" t="s">
        <v>474</v>
      </c>
      <c r="F172" s="152">
        <v>600</v>
      </c>
      <c r="G172" s="125">
        <v>50</v>
      </c>
    </row>
    <row r="174" spans="1:7" ht="15.75">
      <c r="A174" s="1" t="s">
        <v>33</v>
      </c>
      <c r="B174" s="16"/>
      <c r="C174" s="16"/>
      <c r="D174" s="16"/>
      <c r="G174" s="37" t="s">
        <v>37</v>
      </c>
    </row>
    <row r="177" ht="15.75">
      <c r="G177" s="36"/>
    </row>
  </sheetData>
  <sheetProtection/>
  <mergeCells count="10">
    <mergeCell ref="A7:G7"/>
    <mergeCell ref="A8:G8"/>
    <mergeCell ref="A9:G9"/>
    <mergeCell ref="A10:G10"/>
    <mergeCell ref="F1:G1"/>
    <mergeCell ref="F2:G2"/>
    <mergeCell ref="F3:G3"/>
    <mergeCell ref="F4:G4"/>
    <mergeCell ref="F5:G5"/>
    <mergeCell ref="A6:G6"/>
  </mergeCells>
  <printOptions/>
  <pageMargins left="0.7086614173228347" right="0.31496062992125984" top="0.5511811023622047" bottom="0.35433070866141736" header="0" footer="0"/>
  <pageSetup fitToHeight="0" fitToWidth="1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3"/>
  <sheetViews>
    <sheetView tabSelected="1" workbookViewId="0" topLeftCell="A122">
      <selection activeCell="H137" sqref="H137"/>
    </sheetView>
  </sheetViews>
  <sheetFormatPr defaultColWidth="9.00390625" defaultRowHeight="12.75"/>
  <cols>
    <col min="1" max="1" width="48.875" style="1" customWidth="1"/>
    <col min="2" max="2" width="5.25390625" style="1" customWidth="1"/>
    <col min="3" max="3" width="4.00390625" style="2" customWidth="1"/>
    <col min="4" max="4" width="4.875" style="2" customWidth="1"/>
    <col min="5" max="5" width="17.375" style="2" customWidth="1"/>
    <col min="6" max="6" width="5.625" style="2" customWidth="1"/>
    <col min="7" max="7" width="12.375" style="1" customWidth="1"/>
    <col min="8" max="8" width="12.125" style="1" customWidth="1"/>
    <col min="9" max="16384" width="9.125" style="25" customWidth="1"/>
  </cols>
  <sheetData>
    <row r="1" spans="1:8" ht="15.75">
      <c r="A1" s="25"/>
      <c r="B1" s="25"/>
      <c r="C1" s="25"/>
      <c r="D1" s="26"/>
      <c r="E1" s="21"/>
      <c r="F1" s="25"/>
      <c r="G1" s="313" t="s">
        <v>232</v>
      </c>
      <c r="H1" s="313"/>
    </row>
    <row r="2" spans="1:8" ht="15" customHeight="1">
      <c r="A2" s="25"/>
      <c r="B2" s="25"/>
      <c r="C2" s="28"/>
      <c r="D2" s="22"/>
      <c r="E2" s="1"/>
      <c r="F2" s="25"/>
      <c r="G2" s="309" t="s">
        <v>36</v>
      </c>
      <c r="H2" s="309"/>
    </row>
    <row r="3" spans="1:8" ht="78.75" customHeight="1">
      <c r="A3" s="25"/>
      <c r="B3" s="25"/>
      <c r="C3" s="28"/>
      <c r="D3" s="126"/>
      <c r="E3" s="27"/>
      <c r="F3" s="25"/>
      <c r="G3" s="314" t="s">
        <v>483</v>
      </c>
      <c r="H3" s="314"/>
    </row>
    <row r="4" spans="1:8" ht="93" customHeight="1">
      <c r="A4" s="25"/>
      <c r="B4" s="25"/>
      <c r="C4" s="28"/>
      <c r="D4" s="27"/>
      <c r="E4" s="27"/>
      <c r="F4" s="25"/>
      <c r="G4" s="314" t="s">
        <v>505</v>
      </c>
      <c r="H4" s="314"/>
    </row>
    <row r="5" spans="1:8" ht="15.75">
      <c r="A5" s="25"/>
      <c r="B5" s="25"/>
      <c r="C5" s="28"/>
      <c r="D5" s="1"/>
      <c r="E5" s="1"/>
      <c r="F5" s="25"/>
      <c r="G5" s="285" t="s">
        <v>421</v>
      </c>
      <c r="H5" s="285"/>
    </row>
    <row r="6" spans="1:8" ht="15.75" customHeight="1">
      <c r="A6" s="307" t="s">
        <v>40</v>
      </c>
      <c r="B6" s="307"/>
      <c r="C6" s="307"/>
      <c r="D6" s="307"/>
      <c r="E6" s="307"/>
      <c r="F6" s="307"/>
      <c r="G6" s="307"/>
      <c r="H6" s="307"/>
    </row>
    <row r="7" spans="1:8" ht="15.75" customHeight="1">
      <c r="A7" s="307" t="s">
        <v>538</v>
      </c>
      <c r="B7" s="307"/>
      <c r="C7" s="307"/>
      <c r="D7" s="307"/>
      <c r="E7" s="307"/>
      <c r="F7" s="307"/>
      <c r="G7" s="307"/>
      <c r="H7" s="307"/>
    </row>
    <row r="8" spans="1:8" ht="15.75" customHeight="1">
      <c r="A8" s="307" t="s">
        <v>41</v>
      </c>
      <c r="B8" s="307"/>
      <c r="C8" s="307"/>
      <c r="D8" s="307"/>
      <c r="E8" s="307"/>
      <c r="F8" s="307"/>
      <c r="G8" s="307"/>
      <c r="H8" s="307"/>
    </row>
    <row r="9" spans="1:8" ht="15.75" customHeight="1">
      <c r="A9" s="307" t="s">
        <v>42</v>
      </c>
      <c r="B9" s="307"/>
      <c r="C9" s="307"/>
      <c r="D9" s="307"/>
      <c r="E9" s="307"/>
      <c r="F9" s="307"/>
      <c r="G9" s="307"/>
      <c r="H9" s="307"/>
    </row>
    <row r="10" spans="1:8" ht="15.75" customHeight="1">
      <c r="A10" s="307" t="s">
        <v>43</v>
      </c>
      <c r="B10" s="307"/>
      <c r="C10" s="307"/>
      <c r="D10" s="307"/>
      <c r="E10" s="307"/>
      <c r="F10" s="307"/>
      <c r="G10" s="307"/>
      <c r="H10" s="307"/>
    </row>
    <row r="11" spans="7:8" ht="16.5" thickBot="1">
      <c r="G11" s="22"/>
      <c r="H11" s="22" t="s">
        <v>133</v>
      </c>
    </row>
    <row r="12" spans="1:8" ht="16.5" customHeight="1">
      <c r="A12" s="295" t="s">
        <v>23</v>
      </c>
      <c r="B12" s="311" t="s">
        <v>131</v>
      </c>
      <c r="C12" s="297" t="s">
        <v>72</v>
      </c>
      <c r="D12" s="297" t="s">
        <v>73</v>
      </c>
      <c r="E12" s="297" t="s">
        <v>126</v>
      </c>
      <c r="F12" s="297" t="s">
        <v>127</v>
      </c>
      <c r="G12" s="292" t="s">
        <v>35</v>
      </c>
      <c r="H12" s="288"/>
    </row>
    <row r="13" spans="1:8" ht="22.5" customHeight="1">
      <c r="A13" s="296"/>
      <c r="B13" s="312"/>
      <c r="C13" s="298"/>
      <c r="D13" s="298"/>
      <c r="E13" s="298"/>
      <c r="F13" s="298"/>
      <c r="G13" s="109" t="s">
        <v>515</v>
      </c>
      <c r="H13" s="224" t="s">
        <v>516</v>
      </c>
    </row>
    <row r="14" spans="1:9" ht="15.75">
      <c r="A14" s="9" t="s">
        <v>128</v>
      </c>
      <c r="B14" s="90"/>
      <c r="C14" s="91"/>
      <c r="D14" s="91"/>
      <c r="E14" s="91"/>
      <c r="F14" s="85"/>
      <c r="G14" s="225">
        <f>G15</f>
        <v>28323.1</v>
      </c>
      <c r="H14" s="11">
        <f>H15</f>
        <v>28075.5</v>
      </c>
      <c r="I14" s="86"/>
    </row>
    <row r="15" spans="1:8" ht="31.5">
      <c r="A15" s="92" t="s">
        <v>132</v>
      </c>
      <c r="B15" s="93" t="s">
        <v>32</v>
      </c>
      <c r="C15" s="94"/>
      <c r="D15" s="94"/>
      <c r="E15" s="94"/>
      <c r="F15" s="87"/>
      <c r="G15" s="226">
        <f>G16+G76+G84+G100+G116+G150+G157+G162</f>
        <v>28323.1</v>
      </c>
      <c r="H15" s="95">
        <f>H16+H76+H84+H100+H116+H150+H157+H162</f>
        <v>28075.5</v>
      </c>
    </row>
    <row r="16" spans="1:8" ht="15.75">
      <c r="A16" s="9" t="s">
        <v>74</v>
      </c>
      <c r="B16" s="96" t="s">
        <v>32</v>
      </c>
      <c r="C16" s="3" t="s">
        <v>75</v>
      </c>
      <c r="D16" s="3"/>
      <c r="E16" s="3"/>
      <c r="F16" s="14"/>
      <c r="G16" s="225">
        <f>G17+G21+G26+G39+G48+G52</f>
        <v>17076.399999999998</v>
      </c>
      <c r="H16" s="11">
        <f>H17+H21+H26+H39+H48+H52</f>
        <v>16893.2</v>
      </c>
    </row>
    <row r="17" spans="1:8" ht="47.25">
      <c r="A17" s="9" t="s">
        <v>2</v>
      </c>
      <c r="B17" s="96" t="s">
        <v>32</v>
      </c>
      <c r="C17" s="3" t="s">
        <v>75</v>
      </c>
      <c r="D17" s="3" t="s">
        <v>78</v>
      </c>
      <c r="E17" s="3"/>
      <c r="F17" s="14"/>
      <c r="G17" s="227">
        <f aca="true" t="shared" si="0" ref="G17:H19">G18</f>
        <v>1300</v>
      </c>
      <c r="H17" s="97">
        <f t="shared" si="0"/>
        <v>1260</v>
      </c>
    </row>
    <row r="18" spans="1:8" ht="47.25">
      <c r="A18" s="98" t="s">
        <v>210</v>
      </c>
      <c r="B18" s="99" t="s">
        <v>32</v>
      </c>
      <c r="C18" s="4" t="s">
        <v>75</v>
      </c>
      <c r="D18" s="4" t="s">
        <v>78</v>
      </c>
      <c r="E18" s="100" t="s">
        <v>431</v>
      </c>
      <c r="F18" s="13"/>
      <c r="G18" s="228">
        <f t="shared" si="0"/>
        <v>1300</v>
      </c>
      <c r="H18" s="101">
        <f t="shared" si="0"/>
        <v>1260</v>
      </c>
    </row>
    <row r="19" spans="1:8" ht="78.75" customHeight="1">
      <c r="A19" s="102" t="s">
        <v>211</v>
      </c>
      <c r="B19" s="96" t="s">
        <v>32</v>
      </c>
      <c r="C19" s="3" t="s">
        <v>75</v>
      </c>
      <c r="D19" s="3" t="s">
        <v>78</v>
      </c>
      <c r="E19" s="103" t="s">
        <v>432</v>
      </c>
      <c r="F19" s="14"/>
      <c r="G19" s="227">
        <f t="shared" si="0"/>
        <v>1300</v>
      </c>
      <c r="H19" s="97">
        <f t="shared" si="0"/>
        <v>1260</v>
      </c>
    </row>
    <row r="20" spans="1:8" ht="94.5">
      <c r="A20" s="104" t="s">
        <v>177</v>
      </c>
      <c r="B20" s="96" t="s">
        <v>32</v>
      </c>
      <c r="C20" s="3" t="s">
        <v>75</v>
      </c>
      <c r="D20" s="3" t="s">
        <v>78</v>
      </c>
      <c r="E20" s="103" t="s">
        <v>432</v>
      </c>
      <c r="F20" s="105">
        <v>100</v>
      </c>
      <c r="G20" s="227">
        <v>1300</v>
      </c>
      <c r="H20" s="97">
        <v>1260</v>
      </c>
    </row>
    <row r="21" spans="1:8" ht="63">
      <c r="A21" s="9" t="s">
        <v>1</v>
      </c>
      <c r="B21" s="96" t="s">
        <v>32</v>
      </c>
      <c r="C21" s="3" t="s">
        <v>75</v>
      </c>
      <c r="D21" s="3" t="s">
        <v>79</v>
      </c>
      <c r="E21" s="3"/>
      <c r="F21" s="14"/>
      <c r="G21" s="227">
        <f>G22</f>
        <v>35</v>
      </c>
      <c r="H21" s="97">
        <f>H22</f>
        <v>35</v>
      </c>
    </row>
    <row r="22" spans="1:8" ht="31.5">
      <c r="A22" s="98" t="s">
        <v>223</v>
      </c>
      <c r="B22" s="99" t="s">
        <v>32</v>
      </c>
      <c r="C22" s="4" t="s">
        <v>75</v>
      </c>
      <c r="D22" s="4" t="s">
        <v>79</v>
      </c>
      <c r="E22" s="100" t="s">
        <v>433</v>
      </c>
      <c r="F22" s="13"/>
      <c r="G22" s="228">
        <f>G23</f>
        <v>35</v>
      </c>
      <c r="H22" s="101">
        <f>H23</f>
        <v>35</v>
      </c>
    </row>
    <row r="23" spans="1:8" ht="15.75" customHeight="1">
      <c r="A23" s="102" t="s">
        <v>222</v>
      </c>
      <c r="B23" s="96" t="s">
        <v>32</v>
      </c>
      <c r="C23" s="3" t="s">
        <v>75</v>
      </c>
      <c r="D23" s="3" t="s">
        <v>79</v>
      </c>
      <c r="E23" s="103" t="s">
        <v>434</v>
      </c>
      <c r="F23" s="14"/>
      <c r="G23" s="227">
        <f>G24+G25</f>
        <v>35</v>
      </c>
      <c r="H23" s="97">
        <f>H24+H25</f>
        <v>35</v>
      </c>
    </row>
    <row r="24" spans="1:8" ht="78.75" customHeight="1">
      <c r="A24" s="104" t="s">
        <v>177</v>
      </c>
      <c r="B24" s="96" t="s">
        <v>32</v>
      </c>
      <c r="C24" s="3" t="s">
        <v>75</v>
      </c>
      <c r="D24" s="3" t="s">
        <v>79</v>
      </c>
      <c r="E24" s="103" t="s">
        <v>434</v>
      </c>
      <c r="F24" s="105">
        <v>100</v>
      </c>
      <c r="G24" s="227">
        <f>30-20-4.1</f>
        <v>5.9</v>
      </c>
      <c r="H24" s="97">
        <f>30-20-4.1</f>
        <v>5.9</v>
      </c>
    </row>
    <row r="25" spans="1:8" ht="31.5">
      <c r="A25" s="104" t="s">
        <v>430</v>
      </c>
      <c r="B25" s="96" t="s">
        <v>32</v>
      </c>
      <c r="C25" s="3" t="s">
        <v>75</v>
      </c>
      <c r="D25" s="3" t="s">
        <v>79</v>
      </c>
      <c r="E25" s="103" t="s">
        <v>434</v>
      </c>
      <c r="F25" s="105">
        <v>200</v>
      </c>
      <c r="G25" s="227">
        <f>5+20+4.1</f>
        <v>29.1</v>
      </c>
      <c r="H25" s="97">
        <f>5+20+4.1</f>
        <v>29.1</v>
      </c>
    </row>
    <row r="26" spans="1:8" ht="63">
      <c r="A26" s="9" t="s">
        <v>3</v>
      </c>
      <c r="B26" s="96" t="s">
        <v>32</v>
      </c>
      <c r="C26" s="3" t="s">
        <v>75</v>
      </c>
      <c r="D26" s="3" t="s">
        <v>80</v>
      </c>
      <c r="E26" s="3"/>
      <c r="F26" s="14"/>
      <c r="G26" s="227">
        <f>G30+G27</f>
        <v>14965</v>
      </c>
      <c r="H26" s="97">
        <f>H30+H27</f>
        <v>14835</v>
      </c>
    </row>
    <row r="27" spans="1:8" ht="63">
      <c r="A27" s="98" t="s">
        <v>254</v>
      </c>
      <c r="B27" s="99" t="s">
        <v>32</v>
      </c>
      <c r="C27" s="4" t="s">
        <v>75</v>
      </c>
      <c r="D27" s="4" t="s">
        <v>80</v>
      </c>
      <c r="E27" s="100" t="s">
        <v>435</v>
      </c>
      <c r="F27" s="13"/>
      <c r="G27" s="228">
        <f>G28</f>
        <v>50</v>
      </c>
      <c r="H27" s="101">
        <f>H28</f>
        <v>40</v>
      </c>
    </row>
    <row r="28" spans="1:8" ht="47.25">
      <c r="A28" s="211" t="s">
        <v>255</v>
      </c>
      <c r="B28" s="96" t="s">
        <v>32</v>
      </c>
      <c r="C28" s="3" t="s">
        <v>75</v>
      </c>
      <c r="D28" s="3" t="s">
        <v>80</v>
      </c>
      <c r="E28" s="103" t="s">
        <v>436</v>
      </c>
      <c r="F28" s="14"/>
      <c r="G28" s="227">
        <f>G29</f>
        <v>50</v>
      </c>
      <c r="H28" s="97">
        <f>H29</f>
        <v>40</v>
      </c>
    </row>
    <row r="29" spans="1:8" ht="31.5">
      <c r="A29" s="104" t="s">
        <v>430</v>
      </c>
      <c r="B29" s="96" t="s">
        <v>32</v>
      </c>
      <c r="C29" s="3" t="s">
        <v>75</v>
      </c>
      <c r="D29" s="3" t="s">
        <v>80</v>
      </c>
      <c r="E29" s="103" t="s">
        <v>436</v>
      </c>
      <c r="F29" s="105">
        <v>200</v>
      </c>
      <c r="G29" s="227">
        <v>50</v>
      </c>
      <c r="H29" s="97">
        <v>40</v>
      </c>
    </row>
    <row r="30" spans="1:8" ht="47.25">
      <c r="A30" s="98" t="s">
        <v>210</v>
      </c>
      <c r="B30" s="99" t="s">
        <v>32</v>
      </c>
      <c r="C30" s="4" t="s">
        <v>75</v>
      </c>
      <c r="D30" s="4" t="s">
        <v>80</v>
      </c>
      <c r="E30" s="100" t="s">
        <v>431</v>
      </c>
      <c r="F30" s="13"/>
      <c r="G30" s="228">
        <f>G31+G35</f>
        <v>14915</v>
      </c>
      <c r="H30" s="101">
        <f>H31+H35</f>
        <v>14795</v>
      </c>
    </row>
    <row r="31" spans="1:8" ht="78.75">
      <c r="A31" s="102" t="s">
        <v>211</v>
      </c>
      <c r="B31" s="96" t="s">
        <v>32</v>
      </c>
      <c r="C31" s="3" t="s">
        <v>75</v>
      </c>
      <c r="D31" s="3" t="s">
        <v>80</v>
      </c>
      <c r="E31" s="103" t="s">
        <v>432</v>
      </c>
      <c r="F31" s="14"/>
      <c r="G31" s="227">
        <f>G32+G33+G34</f>
        <v>10690</v>
      </c>
      <c r="H31" s="97">
        <f>H32+H33+H34</f>
        <v>10630</v>
      </c>
    </row>
    <row r="32" spans="1:8" ht="81.75" customHeight="1">
      <c r="A32" s="104" t="s">
        <v>177</v>
      </c>
      <c r="B32" s="96" t="s">
        <v>32</v>
      </c>
      <c r="C32" s="3" t="s">
        <v>75</v>
      </c>
      <c r="D32" s="3" t="s">
        <v>80</v>
      </c>
      <c r="E32" s="103" t="s">
        <v>432</v>
      </c>
      <c r="F32" s="105">
        <v>100</v>
      </c>
      <c r="G32" s="227">
        <f>10640-200</f>
        <v>10440</v>
      </c>
      <c r="H32" s="97">
        <v>10400</v>
      </c>
    </row>
    <row r="33" spans="1:8" ht="31.5">
      <c r="A33" s="104" t="s">
        <v>430</v>
      </c>
      <c r="B33" s="96" t="s">
        <v>32</v>
      </c>
      <c r="C33" s="3" t="s">
        <v>75</v>
      </c>
      <c r="D33" s="3" t="s">
        <v>80</v>
      </c>
      <c r="E33" s="103" t="s">
        <v>432</v>
      </c>
      <c r="F33" s="105">
        <v>200</v>
      </c>
      <c r="G33" s="227">
        <v>200</v>
      </c>
      <c r="H33" s="97">
        <v>180</v>
      </c>
    </row>
    <row r="34" spans="1:8" ht="15.75">
      <c r="A34" s="106" t="s">
        <v>38</v>
      </c>
      <c r="B34" s="96" t="s">
        <v>32</v>
      </c>
      <c r="C34" s="3" t="s">
        <v>75</v>
      </c>
      <c r="D34" s="3" t="s">
        <v>80</v>
      </c>
      <c r="E34" s="103" t="s">
        <v>432</v>
      </c>
      <c r="F34" s="107" t="s">
        <v>12</v>
      </c>
      <c r="G34" s="227">
        <v>50</v>
      </c>
      <c r="H34" s="97">
        <v>50</v>
      </c>
    </row>
    <row r="35" spans="1:8" ht="63">
      <c r="A35" s="102" t="s">
        <v>212</v>
      </c>
      <c r="B35" s="96" t="s">
        <v>32</v>
      </c>
      <c r="C35" s="3" t="s">
        <v>75</v>
      </c>
      <c r="D35" s="3" t="s">
        <v>80</v>
      </c>
      <c r="E35" s="103" t="s">
        <v>437</v>
      </c>
      <c r="F35" s="14"/>
      <c r="G35" s="227">
        <f>G36+G37+G38</f>
        <v>4225</v>
      </c>
      <c r="H35" s="97">
        <f>H36+H37+H38</f>
        <v>4165</v>
      </c>
    </row>
    <row r="36" spans="1:8" ht="94.5">
      <c r="A36" s="104" t="s">
        <v>177</v>
      </c>
      <c r="B36" s="96" t="s">
        <v>32</v>
      </c>
      <c r="C36" s="3" t="s">
        <v>75</v>
      </c>
      <c r="D36" s="3" t="s">
        <v>80</v>
      </c>
      <c r="E36" s="103" t="s">
        <v>437</v>
      </c>
      <c r="F36" s="105">
        <v>100</v>
      </c>
      <c r="G36" s="227">
        <f>4160-65</f>
        <v>4095</v>
      </c>
      <c r="H36" s="97">
        <v>4055</v>
      </c>
    </row>
    <row r="37" spans="1:8" ht="31.5">
      <c r="A37" s="104" t="s">
        <v>430</v>
      </c>
      <c r="B37" s="96" t="s">
        <v>32</v>
      </c>
      <c r="C37" s="3" t="s">
        <v>75</v>
      </c>
      <c r="D37" s="3" t="s">
        <v>80</v>
      </c>
      <c r="E37" s="103" t="s">
        <v>437</v>
      </c>
      <c r="F37" s="105">
        <v>200</v>
      </c>
      <c r="G37" s="227">
        <v>55</v>
      </c>
      <c r="H37" s="97">
        <v>35</v>
      </c>
    </row>
    <row r="38" spans="1:8" ht="15.75">
      <c r="A38" s="106" t="s">
        <v>38</v>
      </c>
      <c r="B38" s="96" t="s">
        <v>32</v>
      </c>
      <c r="C38" s="3" t="s">
        <v>75</v>
      </c>
      <c r="D38" s="3" t="s">
        <v>80</v>
      </c>
      <c r="E38" s="103" t="s">
        <v>437</v>
      </c>
      <c r="F38" s="107" t="s">
        <v>12</v>
      </c>
      <c r="G38" s="227">
        <v>75</v>
      </c>
      <c r="H38" s="97">
        <v>75</v>
      </c>
    </row>
    <row r="39" spans="1:8" ht="47.25">
      <c r="A39" s="9" t="s">
        <v>0</v>
      </c>
      <c r="B39" s="96" t="s">
        <v>32</v>
      </c>
      <c r="C39" s="3" t="s">
        <v>75</v>
      </c>
      <c r="D39" s="3" t="s">
        <v>82</v>
      </c>
      <c r="E39" s="3"/>
      <c r="F39" s="14"/>
      <c r="G39" s="227">
        <f>G41</f>
        <v>410.8</v>
      </c>
      <c r="H39" s="97">
        <f>H41</f>
        <v>410.8</v>
      </c>
    </row>
    <row r="40" spans="1:8" ht="16.5" customHeight="1">
      <c r="A40" s="231" t="s">
        <v>201</v>
      </c>
      <c r="B40" s="99" t="s">
        <v>32</v>
      </c>
      <c r="C40" s="4" t="s">
        <v>75</v>
      </c>
      <c r="D40" s="4" t="s">
        <v>82</v>
      </c>
      <c r="E40" s="100" t="s">
        <v>438</v>
      </c>
      <c r="F40" s="13"/>
      <c r="G40" s="228">
        <f>G41</f>
        <v>410.8</v>
      </c>
      <c r="H40" s="101">
        <f>H41</f>
        <v>410.8</v>
      </c>
    </row>
    <row r="41" spans="1:8" ht="31.5">
      <c r="A41" s="102" t="s">
        <v>206</v>
      </c>
      <c r="B41" s="96" t="s">
        <v>32</v>
      </c>
      <c r="C41" s="3" t="s">
        <v>75</v>
      </c>
      <c r="D41" s="3" t="s">
        <v>82</v>
      </c>
      <c r="E41" s="103" t="s">
        <v>439</v>
      </c>
      <c r="F41" s="13"/>
      <c r="G41" s="227">
        <f>G42+G44+G46</f>
        <v>410.8</v>
      </c>
      <c r="H41" s="97">
        <f>H42+H44+H46</f>
        <v>410.8</v>
      </c>
    </row>
    <row r="42" spans="1:8" ht="34.5" customHeight="1" hidden="1">
      <c r="A42" s="82" t="s">
        <v>77</v>
      </c>
      <c r="B42" s="96" t="s">
        <v>32</v>
      </c>
      <c r="C42" s="3" t="s">
        <v>75</v>
      </c>
      <c r="D42" s="3" t="s">
        <v>82</v>
      </c>
      <c r="E42" s="147" t="s">
        <v>440</v>
      </c>
      <c r="F42" s="14"/>
      <c r="G42" s="227">
        <f>G43</f>
        <v>0</v>
      </c>
      <c r="H42" s="97">
        <f>H43</f>
        <v>0</v>
      </c>
    </row>
    <row r="43" spans="1:8" ht="94.5" hidden="1">
      <c r="A43" s="104" t="s">
        <v>177</v>
      </c>
      <c r="B43" s="96" t="s">
        <v>32</v>
      </c>
      <c r="C43" s="3" t="s">
        <v>75</v>
      </c>
      <c r="D43" s="3" t="s">
        <v>82</v>
      </c>
      <c r="E43" s="147" t="s">
        <v>440</v>
      </c>
      <c r="F43" s="105">
        <v>100</v>
      </c>
      <c r="G43" s="227">
        <v>0</v>
      </c>
      <c r="H43" s="97">
        <v>0</v>
      </c>
    </row>
    <row r="44" spans="1:8" ht="49.5" customHeight="1" hidden="1">
      <c r="A44" s="82" t="s">
        <v>502</v>
      </c>
      <c r="B44" s="96" t="s">
        <v>32</v>
      </c>
      <c r="C44" s="3" t="s">
        <v>75</v>
      </c>
      <c r="D44" s="3" t="s">
        <v>82</v>
      </c>
      <c r="E44" s="147" t="s">
        <v>501</v>
      </c>
      <c r="F44" s="14"/>
      <c r="G44" s="227">
        <f>G45</f>
        <v>0</v>
      </c>
      <c r="H44" s="97">
        <f>H45</f>
        <v>0</v>
      </c>
    </row>
    <row r="45" spans="1:8" ht="31.5" hidden="1">
      <c r="A45" s="104" t="s">
        <v>430</v>
      </c>
      <c r="B45" s="96" t="s">
        <v>32</v>
      </c>
      <c r="C45" s="3" t="s">
        <v>75</v>
      </c>
      <c r="D45" s="3" t="s">
        <v>82</v>
      </c>
      <c r="E45" s="147" t="s">
        <v>501</v>
      </c>
      <c r="F45" s="105">
        <v>200</v>
      </c>
      <c r="G45" s="227">
        <v>0</v>
      </c>
      <c r="H45" s="97">
        <v>0</v>
      </c>
    </row>
    <row r="46" spans="1:8" ht="49.5" customHeight="1">
      <c r="A46" s="82" t="s">
        <v>551</v>
      </c>
      <c r="B46" s="96" t="s">
        <v>32</v>
      </c>
      <c r="C46" s="3" t="s">
        <v>75</v>
      </c>
      <c r="D46" s="3" t="s">
        <v>82</v>
      </c>
      <c r="E46" s="147" t="s">
        <v>550</v>
      </c>
      <c r="F46" s="14"/>
      <c r="G46" s="227">
        <f>G47</f>
        <v>410.8</v>
      </c>
      <c r="H46" s="97">
        <f>H47</f>
        <v>410.8</v>
      </c>
    </row>
    <row r="47" spans="1:8" ht="15.75">
      <c r="A47" s="104" t="s">
        <v>549</v>
      </c>
      <c r="B47" s="96" t="s">
        <v>32</v>
      </c>
      <c r="C47" s="3" t="s">
        <v>75</v>
      </c>
      <c r="D47" s="3" t="s">
        <v>82</v>
      </c>
      <c r="E47" s="147" t="s">
        <v>550</v>
      </c>
      <c r="F47" s="105">
        <v>500</v>
      </c>
      <c r="G47" s="227">
        <v>410.8</v>
      </c>
      <c r="H47" s="97">
        <v>410.8</v>
      </c>
    </row>
    <row r="48" spans="1:8" ht="15.75">
      <c r="A48" s="9" t="s">
        <v>85</v>
      </c>
      <c r="B48" s="96" t="s">
        <v>32</v>
      </c>
      <c r="C48" s="3" t="s">
        <v>75</v>
      </c>
      <c r="D48" s="3" t="s">
        <v>114</v>
      </c>
      <c r="E48" s="3"/>
      <c r="F48" s="14"/>
      <c r="G48" s="227">
        <f aca="true" t="shared" si="1" ref="G48:H50">G49</f>
        <v>50</v>
      </c>
      <c r="H48" s="97">
        <f t="shared" si="1"/>
        <v>50</v>
      </c>
    </row>
    <row r="49" spans="1:8" ht="47.25">
      <c r="A49" s="98" t="s">
        <v>210</v>
      </c>
      <c r="B49" s="99" t="s">
        <v>32</v>
      </c>
      <c r="C49" s="4" t="s">
        <v>75</v>
      </c>
      <c r="D49" s="4" t="s">
        <v>114</v>
      </c>
      <c r="E49" s="100" t="s">
        <v>431</v>
      </c>
      <c r="F49" s="13"/>
      <c r="G49" s="228">
        <f t="shared" si="1"/>
        <v>50</v>
      </c>
      <c r="H49" s="101">
        <f t="shared" si="1"/>
        <v>50</v>
      </c>
    </row>
    <row r="50" spans="1:8" ht="78.75">
      <c r="A50" s="102" t="s">
        <v>211</v>
      </c>
      <c r="B50" s="96" t="s">
        <v>32</v>
      </c>
      <c r="C50" s="3" t="s">
        <v>75</v>
      </c>
      <c r="D50" s="3" t="s">
        <v>114</v>
      </c>
      <c r="E50" s="103" t="s">
        <v>432</v>
      </c>
      <c r="F50" s="14"/>
      <c r="G50" s="229">
        <f t="shared" si="1"/>
        <v>50</v>
      </c>
      <c r="H50" s="108">
        <f t="shared" si="1"/>
        <v>50</v>
      </c>
    </row>
    <row r="51" spans="1:8" ht="15.75">
      <c r="A51" s="104" t="s">
        <v>38</v>
      </c>
      <c r="B51" s="96" t="s">
        <v>32</v>
      </c>
      <c r="C51" s="3" t="s">
        <v>75</v>
      </c>
      <c r="D51" s="3" t="s">
        <v>114</v>
      </c>
      <c r="E51" s="103" t="s">
        <v>432</v>
      </c>
      <c r="F51" s="14" t="s">
        <v>12</v>
      </c>
      <c r="G51" s="227">
        <v>50</v>
      </c>
      <c r="H51" s="97">
        <v>50</v>
      </c>
    </row>
    <row r="52" spans="1:8" ht="15.75">
      <c r="A52" s="9" t="s">
        <v>86</v>
      </c>
      <c r="B52" s="109">
        <v>903</v>
      </c>
      <c r="C52" s="3" t="s">
        <v>75</v>
      </c>
      <c r="D52" s="3" t="s">
        <v>98</v>
      </c>
      <c r="E52" s="3"/>
      <c r="F52" s="14"/>
      <c r="G52" s="228">
        <f>G53+G56+G64+G69+G61+G72</f>
        <v>315.59999999999997</v>
      </c>
      <c r="H52" s="228">
        <f>H53+H56+H64+H69+H61+H72</f>
        <v>302.4</v>
      </c>
    </row>
    <row r="53" spans="1:8" ht="94.5">
      <c r="A53" s="98" t="s">
        <v>556</v>
      </c>
      <c r="B53" s="110">
        <v>903</v>
      </c>
      <c r="C53" s="4" t="s">
        <v>75</v>
      </c>
      <c r="D53" s="4" t="s">
        <v>98</v>
      </c>
      <c r="E53" s="100" t="s">
        <v>541</v>
      </c>
      <c r="F53" s="14"/>
      <c r="G53" s="227">
        <f>G54</f>
        <v>5</v>
      </c>
      <c r="H53" s="97">
        <f>H54</f>
        <v>5</v>
      </c>
    </row>
    <row r="54" spans="1:8" ht="126">
      <c r="A54" s="102" t="s">
        <v>544</v>
      </c>
      <c r="B54" s="109">
        <v>903</v>
      </c>
      <c r="C54" s="3" t="s">
        <v>75</v>
      </c>
      <c r="D54" s="3" t="s">
        <v>98</v>
      </c>
      <c r="E54" s="103" t="s">
        <v>543</v>
      </c>
      <c r="F54" s="14"/>
      <c r="G54" s="227">
        <f>G55</f>
        <v>5</v>
      </c>
      <c r="H54" s="97">
        <f>H55</f>
        <v>5</v>
      </c>
    </row>
    <row r="55" spans="1:8" ht="31.5">
      <c r="A55" s="104" t="s">
        <v>430</v>
      </c>
      <c r="B55" s="96" t="s">
        <v>32</v>
      </c>
      <c r="C55" s="3" t="s">
        <v>75</v>
      </c>
      <c r="D55" s="3" t="s">
        <v>98</v>
      </c>
      <c r="E55" s="103" t="s">
        <v>543</v>
      </c>
      <c r="F55" s="111">
        <v>200</v>
      </c>
      <c r="G55" s="227">
        <v>5</v>
      </c>
      <c r="H55" s="97">
        <v>5</v>
      </c>
    </row>
    <row r="56" spans="1:8" ht="78.75">
      <c r="A56" s="98" t="s">
        <v>401</v>
      </c>
      <c r="B56" s="110">
        <v>903</v>
      </c>
      <c r="C56" s="4" t="s">
        <v>75</v>
      </c>
      <c r="D56" s="4" t="s">
        <v>98</v>
      </c>
      <c r="E56" s="100" t="s">
        <v>441</v>
      </c>
      <c r="F56" s="14"/>
      <c r="G56" s="227">
        <f>G57+G59</f>
        <v>4</v>
      </c>
      <c r="H56" s="97">
        <f>H57+H59</f>
        <v>4</v>
      </c>
    </row>
    <row r="57" spans="1:8" ht="47.25">
      <c r="A57" s="102" t="s">
        <v>402</v>
      </c>
      <c r="B57" s="109">
        <v>903</v>
      </c>
      <c r="C57" s="3" t="s">
        <v>75</v>
      </c>
      <c r="D57" s="3" t="s">
        <v>98</v>
      </c>
      <c r="E57" s="103" t="s">
        <v>442</v>
      </c>
      <c r="F57" s="14"/>
      <c r="G57" s="227">
        <f>G58</f>
        <v>2</v>
      </c>
      <c r="H57" s="97">
        <f>H58</f>
        <v>2</v>
      </c>
    </row>
    <row r="58" spans="1:8" ht="31.5">
      <c r="A58" s="104" t="s">
        <v>430</v>
      </c>
      <c r="B58" s="96" t="s">
        <v>32</v>
      </c>
      <c r="C58" s="3" t="s">
        <v>75</v>
      </c>
      <c r="D58" s="3" t="s">
        <v>98</v>
      </c>
      <c r="E58" s="103" t="s">
        <v>442</v>
      </c>
      <c r="F58" s="111">
        <v>200</v>
      </c>
      <c r="G58" s="227">
        <v>2</v>
      </c>
      <c r="H58" s="97">
        <v>2</v>
      </c>
    </row>
    <row r="59" spans="1:8" ht="94.5">
      <c r="A59" s="102" t="s">
        <v>403</v>
      </c>
      <c r="B59" s="96" t="s">
        <v>32</v>
      </c>
      <c r="C59" s="3" t="s">
        <v>75</v>
      </c>
      <c r="D59" s="3" t="s">
        <v>98</v>
      </c>
      <c r="E59" s="103" t="s">
        <v>443</v>
      </c>
      <c r="F59" s="14"/>
      <c r="G59" s="227">
        <f>G60</f>
        <v>2</v>
      </c>
      <c r="H59" s="97">
        <f>H60</f>
        <v>2</v>
      </c>
    </row>
    <row r="60" spans="1:8" ht="31.5">
      <c r="A60" s="104" t="s">
        <v>430</v>
      </c>
      <c r="B60" s="96" t="s">
        <v>32</v>
      </c>
      <c r="C60" s="3" t="s">
        <v>75</v>
      </c>
      <c r="D60" s="3" t="s">
        <v>98</v>
      </c>
      <c r="E60" s="103" t="s">
        <v>443</v>
      </c>
      <c r="F60" s="111">
        <v>200</v>
      </c>
      <c r="G60" s="227">
        <v>2</v>
      </c>
      <c r="H60" s="97">
        <v>2</v>
      </c>
    </row>
    <row r="61" spans="1:8" ht="78.75">
      <c r="A61" s="98" t="s">
        <v>399</v>
      </c>
      <c r="B61" s="110">
        <v>903</v>
      </c>
      <c r="C61" s="4" t="s">
        <v>75</v>
      </c>
      <c r="D61" s="4" t="s">
        <v>98</v>
      </c>
      <c r="E61" s="100" t="s">
        <v>444</v>
      </c>
      <c r="F61" s="14"/>
      <c r="G61" s="227">
        <f>G62</f>
        <v>5</v>
      </c>
      <c r="H61" s="97">
        <f>H62</f>
        <v>5</v>
      </c>
    </row>
    <row r="62" spans="1:8" ht="47.25">
      <c r="A62" s="102" t="s">
        <v>404</v>
      </c>
      <c r="B62" s="109">
        <v>903</v>
      </c>
      <c r="C62" s="3" t="s">
        <v>75</v>
      </c>
      <c r="D62" s="3" t="s">
        <v>98</v>
      </c>
      <c r="E62" s="103" t="s">
        <v>445</v>
      </c>
      <c r="F62" s="14"/>
      <c r="G62" s="227">
        <f>G63</f>
        <v>5</v>
      </c>
      <c r="H62" s="97">
        <f>H63</f>
        <v>5</v>
      </c>
    </row>
    <row r="63" spans="1:8" ht="31.5">
      <c r="A63" s="104" t="s">
        <v>430</v>
      </c>
      <c r="B63" s="96" t="s">
        <v>32</v>
      </c>
      <c r="C63" s="3" t="s">
        <v>75</v>
      </c>
      <c r="D63" s="3" t="s">
        <v>98</v>
      </c>
      <c r="E63" s="103" t="s">
        <v>445</v>
      </c>
      <c r="F63" s="111">
        <v>200</v>
      </c>
      <c r="G63" s="227">
        <v>5</v>
      </c>
      <c r="H63" s="97">
        <v>5</v>
      </c>
    </row>
    <row r="64" spans="1:8" ht="47.25">
      <c r="A64" s="98" t="s">
        <v>210</v>
      </c>
      <c r="B64" s="110">
        <v>903</v>
      </c>
      <c r="C64" s="4" t="s">
        <v>75</v>
      </c>
      <c r="D64" s="4" t="s">
        <v>98</v>
      </c>
      <c r="E64" s="100" t="s">
        <v>431</v>
      </c>
      <c r="F64" s="14"/>
      <c r="G64" s="227">
        <f>G65+G67</f>
        <v>294.9</v>
      </c>
      <c r="H64" s="97">
        <f>H65+H67</f>
        <v>281.7</v>
      </c>
    </row>
    <row r="65" spans="1:8" ht="63">
      <c r="A65" s="102" t="s">
        <v>212</v>
      </c>
      <c r="B65" s="109">
        <v>903</v>
      </c>
      <c r="C65" s="3" t="s">
        <v>75</v>
      </c>
      <c r="D65" s="3" t="s">
        <v>98</v>
      </c>
      <c r="E65" s="103" t="s">
        <v>437</v>
      </c>
      <c r="F65" s="14"/>
      <c r="G65" s="227">
        <f>G66</f>
        <v>245</v>
      </c>
      <c r="H65" s="97">
        <f>H66</f>
        <v>235</v>
      </c>
    </row>
    <row r="66" spans="1:8" ht="31.5">
      <c r="A66" s="104" t="s">
        <v>430</v>
      </c>
      <c r="B66" s="96" t="s">
        <v>32</v>
      </c>
      <c r="C66" s="3" t="s">
        <v>75</v>
      </c>
      <c r="D66" s="3" t="s">
        <v>98</v>
      </c>
      <c r="E66" s="103" t="s">
        <v>437</v>
      </c>
      <c r="F66" s="111">
        <v>200</v>
      </c>
      <c r="G66" s="227">
        <v>245</v>
      </c>
      <c r="H66" s="97">
        <v>235</v>
      </c>
    </row>
    <row r="67" spans="1:8" ht="63">
      <c r="A67" s="102" t="s">
        <v>213</v>
      </c>
      <c r="B67" s="96" t="s">
        <v>32</v>
      </c>
      <c r="C67" s="3" t="s">
        <v>75</v>
      </c>
      <c r="D67" s="3" t="s">
        <v>98</v>
      </c>
      <c r="E67" s="103" t="s">
        <v>446</v>
      </c>
      <c r="F67" s="14"/>
      <c r="G67" s="227">
        <f>G68</f>
        <v>49.9</v>
      </c>
      <c r="H67" s="97">
        <f>H68</f>
        <v>46.7</v>
      </c>
    </row>
    <row r="68" spans="1:8" ht="31.5">
      <c r="A68" s="104" t="s">
        <v>430</v>
      </c>
      <c r="B68" s="96" t="s">
        <v>32</v>
      </c>
      <c r="C68" s="3" t="s">
        <v>75</v>
      </c>
      <c r="D68" s="3" t="s">
        <v>98</v>
      </c>
      <c r="E68" s="103" t="s">
        <v>446</v>
      </c>
      <c r="F68" s="111">
        <v>200</v>
      </c>
      <c r="G68" s="227">
        <v>49.9</v>
      </c>
      <c r="H68" s="97">
        <v>46.7</v>
      </c>
    </row>
    <row r="69" spans="1:8" ht="63">
      <c r="A69" s="98" t="s">
        <v>547</v>
      </c>
      <c r="B69" s="110">
        <v>903</v>
      </c>
      <c r="C69" s="4" t="s">
        <v>75</v>
      </c>
      <c r="D69" s="4" t="s">
        <v>98</v>
      </c>
      <c r="E69" s="100" t="s">
        <v>545</v>
      </c>
      <c r="F69" s="14"/>
      <c r="G69" s="227">
        <f>G70</f>
        <v>6</v>
      </c>
      <c r="H69" s="97">
        <f>H70</f>
        <v>6</v>
      </c>
    </row>
    <row r="70" spans="1:8" ht="47.25">
      <c r="A70" s="102" t="s">
        <v>548</v>
      </c>
      <c r="B70" s="109">
        <v>903</v>
      </c>
      <c r="C70" s="3" t="s">
        <v>75</v>
      </c>
      <c r="D70" s="3" t="s">
        <v>98</v>
      </c>
      <c r="E70" s="103" t="s">
        <v>546</v>
      </c>
      <c r="F70" s="14"/>
      <c r="G70" s="227">
        <f>G71</f>
        <v>6</v>
      </c>
      <c r="H70" s="97">
        <f>H71</f>
        <v>6</v>
      </c>
    </row>
    <row r="71" spans="1:8" ht="31.5">
      <c r="A71" s="104" t="s">
        <v>430</v>
      </c>
      <c r="B71" s="96" t="s">
        <v>32</v>
      </c>
      <c r="C71" s="3" t="s">
        <v>75</v>
      </c>
      <c r="D71" s="3" t="s">
        <v>98</v>
      </c>
      <c r="E71" s="103" t="s">
        <v>546</v>
      </c>
      <c r="F71" s="111">
        <v>200</v>
      </c>
      <c r="G71" s="227">
        <v>6</v>
      </c>
      <c r="H71" s="97">
        <v>6</v>
      </c>
    </row>
    <row r="72" spans="1:8" ht="16.5" customHeight="1">
      <c r="A72" s="231" t="s">
        <v>201</v>
      </c>
      <c r="B72" s="99" t="s">
        <v>32</v>
      </c>
      <c r="C72" s="4" t="s">
        <v>75</v>
      </c>
      <c r="D72" s="4" t="s">
        <v>98</v>
      </c>
      <c r="E72" s="100" t="s">
        <v>438</v>
      </c>
      <c r="F72" s="13"/>
      <c r="G72" s="228">
        <f aca="true" t="shared" si="2" ref="G72:H74">G73</f>
        <v>0.7</v>
      </c>
      <c r="H72" s="101">
        <f t="shared" si="2"/>
        <v>0.7</v>
      </c>
    </row>
    <row r="73" spans="1:8" ht="31.5">
      <c r="A73" s="211" t="s">
        <v>256</v>
      </c>
      <c r="B73" s="96" t="s">
        <v>32</v>
      </c>
      <c r="C73" s="3" t="s">
        <v>75</v>
      </c>
      <c r="D73" s="3" t="s">
        <v>98</v>
      </c>
      <c r="E73" s="212" t="s">
        <v>447</v>
      </c>
      <c r="F73" s="13"/>
      <c r="G73" s="227">
        <f t="shared" si="2"/>
        <v>0.7</v>
      </c>
      <c r="H73" s="97">
        <f t="shared" si="2"/>
        <v>0.7</v>
      </c>
    </row>
    <row r="74" spans="1:8" ht="126">
      <c r="A74" s="211" t="s">
        <v>257</v>
      </c>
      <c r="B74" s="96" t="s">
        <v>32</v>
      </c>
      <c r="C74" s="3" t="s">
        <v>75</v>
      </c>
      <c r="D74" s="3" t="s">
        <v>98</v>
      </c>
      <c r="E74" s="212" t="s">
        <v>475</v>
      </c>
      <c r="F74" s="14"/>
      <c r="G74" s="227">
        <f t="shared" si="2"/>
        <v>0.7</v>
      </c>
      <c r="H74" s="97">
        <f t="shared" si="2"/>
        <v>0.7</v>
      </c>
    </row>
    <row r="75" spans="1:8" ht="31.5">
      <c r="A75" s="104" t="s">
        <v>430</v>
      </c>
      <c r="B75" s="96" t="s">
        <v>32</v>
      </c>
      <c r="C75" s="3" t="s">
        <v>75</v>
      </c>
      <c r="D75" s="3" t="s">
        <v>98</v>
      </c>
      <c r="E75" s="212" t="s">
        <v>475</v>
      </c>
      <c r="F75" s="14">
        <v>200</v>
      </c>
      <c r="G75" s="227">
        <v>0.7</v>
      </c>
      <c r="H75" s="97">
        <v>0.7</v>
      </c>
    </row>
    <row r="76" spans="1:8" ht="15.75">
      <c r="A76" s="9" t="s">
        <v>87</v>
      </c>
      <c r="B76" s="96" t="s">
        <v>32</v>
      </c>
      <c r="C76" s="3" t="s">
        <v>78</v>
      </c>
      <c r="D76" s="3"/>
      <c r="E76" s="3"/>
      <c r="F76" s="14"/>
      <c r="G76" s="227">
        <f>G77</f>
        <v>375</v>
      </c>
      <c r="H76" s="97">
        <f>H77</f>
        <v>375</v>
      </c>
    </row>
    <row r="77" spans="1:8" ht="15.75">
      <c r="A77" s="9" t="s">
        <v>147</v>
      </c>
      <c r="B77" s="96" t="s">
        <v>32</v>
      </c>
      <c r="C77" s="3" t="s">
        <v>78</v>
      </c>
      <c r="D77" s="3" t="s">
        <v>79</v>
      </c>
      <c r="E77" s="3"/>
      <c r="F77" s="14"/>
      <c r="G77" s="227">
        <f>G79</f>
        <v>375</v>
      </c>
      <c r="H77" s="97">
        <f>H79</f>
        <v>375</v>
      </c>
    </row>
    <row r="78" spans="1:8" ht="63">
      <c r="A78" s="98" t="s">
        <v>269</v>
      </c>
      <c r="B78" s="99" t="s">
        <v>32</v>
      </c>
      <c r="C78" s="4" t="s">
        <v>78</v>
      </c>
      <c r="D78" s="4" t="s">
        <v>79</v>
      </c>
      <c r="E78" s="100" t="s">
        <v>448</v>
      </c>
      <c r="F78" s="13"/>
      <c r="G78" s="228">
        <f>G79</f>
        <v>375</v>
      </c>
      <c r="H78" s="101">
        <f>H79</f>
        <v>375</v>
      </c>
    </row>
    <row r="79" spans="1:8" ht="94.5">
      <c r="A79" s="102" t="s">
        <v>270</v>
      </c>
      <c r="B79" s="96" t="s">
        <v>32</v>
      </c>
      <c r="C79" s="3" t="s">
        <v>78</v>
      </c>
      <c r="D79" s="3" t="s">
        <v>79</v>
      </c>
      <c r="E79" s="103" t="s">
        <v>449</v>
      </c>
      <c r="F79" s="14"/>
      <c r="G79" s="227">
        <f>G82+G83</f>
        <v>375</v>
      </c>
      <c r="H79" s="97">
        <f>H82+H83</f>
        <v>375</v>
      </c>
    </row>
    <row r="80" spans="1:8" ht="63">
      <c r="A80" s="102" t="s">
        <v>268</v>
      </c>
      <c r="B80" s="96" t="s">
        <v>32</v>
      </c>
      <c r="C80" s="3" t="s">
        <v>78</v>
      </c>
      <c r="D80" s="3" t="s">
        <v>79</v>
      </c>
      <c r="E80" s="103" t="s">
        <v>450</v>
      </c>
      <c r="F80" s="14"/>
      <c r="G80" s="227">
        <f>G81</f>
        <v>375</v>
      </c>
      <c r="H80" s="97">
        <f>H81</f>
        <v>375</v>
      </c>
    </row>
    <row r="81" spans="1:8" ht="47.25">
      <c r="A81" s="102" t="s">
        <v>272</v>
      </c>
      <c r="B81" s="96" t="s">
        <v>32</v>
      </c>
      <c r="C81" s="3" t="s">
        <v>78</v>
      </c>
      <c r="D81" s="3" t="s">
        <v>79</v>
      </c>
      <c r="E81" s="103" t="s">
        <v>476</v>
      </c>
      <c r="F81" s="14"/>
      <c r="G81" s="227">
        <f>G82+G83</f>
        <v>375</v>
      </c>
      <c r="H81" s="97">
        <f>H82+H83</f>
        <v>375</v>
      </c>
    </row>
    <row r="82" spans="1:8" ht="94.5">
      <c r="A82" s="104" t="s">
        <v>177</v>
      </c>
      <c r="B82" s="96" t="s">
        <v>32</v>
      </c>
      <c r="C82" s="3" t="s">
        <v>78</v>
      </c>
      <c r="D82" s="3" t="s">
        <v>79</v>
      </c>
      <c r="E82" s="103" t="s">
        <v>476</v>
      </c>
      <c r="F82" s="105">
        <v>100</v>
      </c>
      <c r="G82" s="227">
        <v>346.6</v>
      </c>
      <c r="H82" s="97">
        <v>346.6</v>
      </c>
    </row>
    <row r="83" spans="1:8" ht="31.5">
      <c r="A83" s="104" t="s">
        <v>430</v>
      </c>
      <c r="B83" s="96" t="s">
        <v>32</v>
      </c>
      <c r="C83" s="3" t="s">
        <v>78</v>
      </c>
      <c r="D83" s="3" t="s">
        <v>79</v>
      </c>
      <c r="E83" s="103" t="s">
        <v>476</v>
      </c>
      <c r="F83" s="105">
        <v>200</v>
      </c>
      <c r="G83" s="227">
        <v>28.4</v>
      </c>
      <c r="H83" s="97">
        <v>28.4</v>
      </c>
    </row>
    <row r="84" spans="1:8" ht="31.5">
      <c r="A84" s="9" t="s">
        <v>88</v>
      </c>
      <c r="B84" s="96" t="s">
        <v>32</v>
      </c>
      <c r="C84" s="3" t="s">
        <v>79</v>
      </c>
      <c r="D84" s="3"/>
      <c r="E84" s="3"/>
      <c r="F84" s="14"/>
      <c r="G84" s="227">
        <f>G85+G93</f>
        <v>1055</v>
      </c>
      <c r="H84" s="97">
        <f>H85+H93</f>
        <v>935</v>
      </c>
    </row>
    <row r="85" spans="1:8" ht="47.25" hidden="1">
      <c r="A85" s="9" t="s">
        <v>146</v>
      </c>
      <c r="B85" s="96" t="s">
        <v>32</v>
      </c>
      <c r="C85" s="96" t="s">
        <v>79</v>
      </c>
      <c r="D85" s="96" t="s">
        <v>89</v>
      </c>
      <c r="E85" s="96"/>
      <c r="F85" s="14"/>
      <c r="G85" s="227">
        <f>G86</f>
        <v>0</v>
      </c>
      <c r="H85" s="97">
        <f>H86</f>
        <v>0</v>
      </c>
    </row>
    <row r="86" spans="1:8" ht="63" hidden="1">
      <c r="A86" s="98" t="s">
        <v>224</v>
      </c>
      <c r="B86" s="99" t="s">
        <v>32</v>
      </c>
      <c r="C86" s="99" t="s">
        <v>79</v>
      </c>
      <c r="D86" s="99" t="s">
        <v>89</v>
      </c>
      <c r="E86" s="100" t="s">
        <v>451</v>
      </c>
      <c r="F86" s="15"/>
      <c r="G86" s="228">
        <f>G87+G91+G89</f>
        <v>0</v>
      </c>
      <c r="H86" s="101">
        <f>H87+H91+H89</f>
        <v>0</v>
      </c>
    </row>
    <row r="87" spans="1:8" ht="63" hidden="1">
      <c r="A87" s="102" t="s">
        <v>225</v>
      </c>
      <c r="B87" s="96" t="s">
        <v>32</v>
      </c>
      <c r="C87" s="96" t="s">
        <v>79</v>
      </c>
      <c r="D87" s="96" t="s">
        <v>89</v>
      </c>
      <c r="E87" s="103" t="s">
        <v>452</v>
      </c>
      <c r="F87" s="112"/>
      <c r="G87" s="227">
        <f>G88</f>
        <v>0</v>
      </c>
      <c r="H87" s="97">
        <f>H88</f>
        <v>0</v>
      </c>
    </row>
    <row r="88" spans="1:8" ht="31.5" hidden="1">
      <c r="A88" s="104" t="s">
        <v>430</v>
      </c>
      <c r="B88" s="96" t="s">
        <v>32</v>
      </c>
      <c r="C88" s="96" t="s">
        <v>79</v>
      </c>
      <c r="D88" s="96" t="s">
        <v>89</v>
      </c>
      <c r="E88" s="103" t="s">
        <v>452</v>
      </c>
      <c r="F88" s="105">
        <v>200</v>
      </c>
      <c r="G88" s="227">
        <v>0</v>
      </c>
      <c r="H88" s="97">
        <v>0</v>
      </c>
    </row>
    <row r="89" spans="1:8" ht="31.5" hidden="1">
      <c r="A89" s="211" t="s">
        <v>405</v>
      </c>
      <c r="B89" s="96" t="s">
        <v>32</v>
      </c>
      <c r="C89" s="96" t="s">
        <v>79</v>
      </c>
      <c r="D89" s="96" t="s">
        <v>89</v>
      </c>
      <c r="E89" s="212" t="s">
        <v>497</v>
      </c>
      <c r="F89" s="112"/>
      <c r="G89" s="227">
        <f>G90</f>
        <v>0</v>
      </c>
      <c r="H89" s="97">
        <f>H90</f>
        <v>0</v>
      </c>
    </row>
    <row r="90" spans="1:8" ht="31.5" hidden="1">
      <c r="A90" s="210" t="s">
        <v>430</v>
      </c>
      <c r="B90" s="96" t="s">
        <v>32</v>
      </c>
      <c r="C90" s="96" t="s">
        <v>79</v>
      </c>
      <c r="D90" s="96" t="s">
        <v>89</v>
      </c>
      <c r="E90" s="212" t="s">
        <v>497</v>
      </c>
      <c r="F90" s="213">
        <v>200</v>
      </c>
      <c r="G90" s="227"/>
      <c r="H90" s="97"/>
    </row>
    <row r="91" spans="1:8" ht="47.25" hidden="1">
      <c r="A91" s="211" t="s">
        <v>265</v>
      </c>
      <c r="B91" s="96" t="s">
        <v>32</v>
      </c>
      <c r="C91" s="96" t="s">
        <v>79</v>
      </c>
      <c r="D91" s="96" t="s">
        <v>89</v>
      </c>
      <c r="E91" s="212" t="s">
        <v>453</v>
      </c>
      <c r="F91" s="112"/>
      <c r="G91" s="227">
        <f>G92</f>
        <v>0</v>
      </c>
      <c r="H91" s="97">
        <f>H92</f>
        <v>0</v>
      </c>
    </row>
    <row r="92" spans="1:8" ht="31.5" hidden="1">
      <c r="A92" s="104" t="s">
        <v>430</v>
      </c>
      <c r="B92" s="96" t="s">
        <v>32</v>
      </c>
      <c r="C92" s="96" t="s">
        <v>79</v>
      </c>
      <c r="D92" s="96" t="s">
        <v>89</v>
      </c>
      <c r="E92" s="103" t="s">
        <v>453</v>
      </c>
      <c r="F92" s="105">
        <v>200</v>
      </c>
      <c r="G92" s="227">
        <v>0</v>
      </c>
      <c r="H92" s="97">
        <v>0</v>
      </c>
    </row>
    <row r="93" spans="1:8" ht="15.75">
      <c r="A93" s="9" t="s">
        <v>102</v>
      </c>
      <c r="B93" s="96" t="s">
        <v>32</v>
      </c>
      <c r="C93" s="96" t="s">
        <v>79</v>
      </c>
      <c r="D93" s="96" t="s">
        <v>106</v>
      </c>
      <c r="E93" s="96"/>
      <c r="F93" s="14"/>
      <c r="G93" s="227">
        <f>G94</f>
        <v>1055</v>
      </c>
      <c r="H93" s="97">
        <f>H94</f>
        <v>935</v>
      </c>
    </row>
    <row r="94" spans="1:8" ht="63">
      <c r="A94" s="98" t="s">
        <v>224</v>
      </c>
      <c r="B94" s="99" t="s">
        <v>32</v>
      </c>
      <c r="C94" s="99" t="s">
        <v>79</v>
      </c>
      <c r="D94" s="99">
        <v>10</v>
      </c>
      <c r="E94" s="100" t="s">
        <v>451</v>
      </c>
      <c r="F94" s="15"/>
      <c r="G94" s="228">
        <f>G95+G98</f>
        <v>1055</v>
      </c>
      <c r="H94" s="101">
        <f>H95+H98</f>
        <v>935</v>
      </c>
    </row>
    <row r="95" spans="1:8" ht="47.25">
      <c r="A95" s="102" t="s">
        <v>221</v>
      </c>
      <c r="B95" s="96" t="s">
        <v>32</v>
      </c>
      <c r="C95" s="96" t="s">
        <v>79</v>
      </c>
      <c r="D95" s="96">
        <v>10</v>
      </c>
      <c r="E95" s="103" t="s">
        <v>454</v>
      </c>
      <c r="F95" s="112"/>
      <c r="G95" s="227">
        <f>G96+G97</f>
        <v>1055</v>
      </c>
      <c r="H95" s="97">
        <f>H96+H97</f>
        <v>935</v>
      </c>
    </row>
    <row r="96" spans="1:8" ht="94.5">
      <c r="A96" s="104" t="s">
        <v>177</v>
      </c>
      <c r="B96" s="96" t="s">
        <v>32</v>
      </c>
      <c r="C96" s="96" t="s">
        <v>79</v>
      </c>
      <c r="D96" s="96">
        <v>10</v>
      </c>
      <c r="E96" s="103" t="s">
        <v>454</v>
      </c>
      <c r="F96" s="105">
        <v>100</v>
      </c>
      <c r="G96" s="227">
        <v>950</v>
      </c>
      <c r="H96" s="97">
        <v>850</v>
      </c>
    </row>
    <row r="97" spans="1:8" ht="31.5">
      <c r="A97" s="104" t="s">
        <v>430</v>
      </c>
      <c r="B97" s="96" t="s">
        <v>32</v>
      </c>
      <c r="C97" s="96" t="s">
        <v>79</v>
      </c>
      <c r="D97" s="96">
        <v>10</v>
      </c>
      <c r="E97" s="103" t="s">
        <v>454</v>
      </c>
      <c r="F97" s="105">
        <v>200</v>
      </c>
      <c r="G97" s="227">
        <v>105</v>
      </c>
      <c r="H97" s="97">
        <v>85</v>
      </c>
    </row>
    <row r="98" spans="1:8" ht="31.5" hidden="1">
      <c r="A98" s="187" t="s">
        <v>405</v>
      </c>
      <c r="B98" s="188" t="s">
        <v>32</v>
      </c>
      <c r="C98" s="188" t="s">
        <v>79</v>
      </c>
      <c r="D98" s="188">
        <v>10</v>
      </c>
      <c r="E98" s="189" t="s">
        <v>406</v>
      </c>
      <c r="F98" s="190"/>
      <c r="G98" s="227">
        <f>G99</f>
        <v>0</v>
      </c>
      <c r="H98" s="97">
        <f>H99</f>
        <v>0</v>
      </c>
    </row>
    <row r="99" spans="1:8" ht="31.5" hidden="1">
      <c r="A99" s="104" t="s">
        <v>430</v>
      </c>
      <c r="B99" s="188" t="s">
        <v>32</v>
      </c>
      <c r="C99" s="188" t="s">
        <v>79</v>
      </c>
      <c r="D99" s="188">
        <v>10</v>
      </c>
      <c r="E99" s="189" t="s">
        <v>406</v>
      </c>
      <c r="F99" s="191">
        <v>200</v>
      </c>
      <c r="G99" s="227">
        <v>0</v>
      </c>
      <c r="H99" s="97">
        <v>0</v>
      </c>
    </row>
    <row r="100" spans="1:8" ht="15.75">
      <c r="A100" s="9" t="s">
        <v>90</v>
      </c>
      <c r="B100" s="109">
        <v>903</v>
      </c>
      <c r="C100" s="3" t="s">
        <v>80</v>
      </c>
      <c r="D100" s="3"/>
      <c r="E100" s="3"/>
      <c r="F100" s="14"/>
      <c r="G100" s="227">
        <f>G108+G112+G101</f>
        <v>3231.2000000000003</v>
      </c>
      <c r="H100" s="97">
        <f>H108+H112+H101</f>
        <v>3626.8</v>
      </c>
    </row>
    <row r="101" spans="1:8" ht="15.75">
      <c r="A101" s="9" t="s">
        <v>91</v>
      </c>
      <c r="B101" s="96" t="s">
        <v>32</v>
      </c>
      <c r="C101" s="96" t="s">
        <v>80</v>
      </c>
      <c r="D101" s="96" t="s">
        <v>75</v>
      </c>
      <c r="E101" s="96"/>
      <c r="F101" s="14"/>
      <c r="G101" s="227">
        <f aca="true" t="shared" si="3" ref="G101:H104">G102</f>
        <v>84.9</v>
      </c>
      <c r="H101" s="97">
        <f t="shared" si="3"/>
        <v>84.9</v>
      </c>
    </row>
    <row r="102" spans="1:8" ht="47.25">
      <c r="A102" s="98" t="s">
        <v>214</v>
      </c>
      <c r="B102" s="99" t="s">
        <v>32</v>
      </c>
      <c r="C102" s="99" t="s">
        <v>80</v>
      </c>
      <c r="D102" s="99" t="s">
        <v>75</v>
      </c>
      <c r="E102" s="100" t="s">
        <v>455</v>
      </c>
      <c r="F102" s="15"/>
      <c r="G102" s="228">
        <f t="shared" si="3"/>
        <v>84.9</v>
      </c>
      <c r="H102" s="101">
        <f t="shared" si="3"/>
        <v>84.9</v>
      </c>
    </row>
    <row r="103" spans="1:8" ht="63">
      <c r="A103" s="102" t="s">
        <v>226</v>
      </c>
      <c r="B103" s="96" t="s">
        <v>32</v>
      </c>
      <c r="C103" s="96" t="s">
        <v>80</v>
      </c>
      <c r="D103" s="96" t="s">
        <v>75</v>
      </c>
      <c r="E103" s="103" t="s">
        <v>456</v>
      </c>
      <c r="F103" s="112"/>
      <c r="G103" s="227">
        <f t="shared" si="3"/>
        <v>84.9</v>
      </c>
      <c r="H103" s="97">
        <f t="shared" si="3"/>
        <v>84.9</v>
      </c>
    </row>
    <row r="104" spans="1:8" ht="78.75">
      <c r="A104" s="102" t="s">
        <v>227</v>
      </c>
      <c r="B104" s="96" t="s">
        <v>32</v>
      </c>
      <c r="C104" s="96" t="s">
        <v>80</v>
      </c>
      <c r="D104" s="96" t="s">
        <v>75</v>
      </c>
      <c r="E104" s="103" t="s">
        <v>457</v>
      </c>
      <c r="F104" s="112"/>
      <c r="G104" s="227">
        <f t="shared" si="3"/>
        <v>84.9</v>
      </c>
      <c r="H104" s="97">
        <f t="shared" si="3"/>
        <v>84.9</v>
      </c>
    </row>
    <row r="105" spans="1:8" ht="47.25">
      <c r="A105" s="102" t="s">
        <v>271</v>
      </c>
      <c r="B105" s="96" t="s">
        <v>32</v>
      </c>
      <c r="C105" s="96" t="s">
        <v>80</v>
      </c>
      <c r="D105" s="96" t="s">
        <v>75</v>
      </c>
      <c r="E105" s="103" t="s">
        <v>477</v>
      </c>
      <c r="F105" s="112"/>
      <c r="G105" s="227">
        <f>G106+G107</f>
        <v>84.9</v>
      </c>
      <c r="H105" s="97">
        <f>H106+H107</f>
        <v>84.9</v>
      </c>
    </row>
    <row r="106" spans="1:8" ht="94.5">
      <c r="A106" s="104" t="s">
        <v>177</v>
      </c>
      <c r="B106" s="96" t="s">
        <v>32</v>
      </c>
      <c r="C106" s="96" t="s">
        <v>80</v>
      </c>
      <c r="D106" s="96" t="s">
        <v>75</v>
      </c>
      <c r="E106" s="103" t="s">
        <v>477</v>
      </c>
      <c r="F106" s="105">
        <v>100</v>
      </c>
      <c r="G106" s="227">
        <f>80+0.5</f>
        <v>80.5</v>
      </c>
      <c r="H106" s="97">
        <f>80+0.5</f>
        <v>80.5</v>
      </c>
    </row>
    <row r="107" spans="1:8" ht="31.5">
      <c r="A107" s="104" t="s">
        <v>430</v>
      </c>
      <c r="B107" s="96" t="s">
        <v>32</v>
      </c>
      <c r="C107" s="96" t="s">
        <v>80</v>
      </c>
      <c r="D107" s="96" t="s">
        <v>75</v>
      </c>
      <c r="E107" s="103" t="s">
        <v>477</v>
      </c>
      <c r="F107" s="105">
        <v>200</v>
      </c>
      <c r="G107" s="227">
        <f>4.9-0.5</f>
        <v>4.4</v>
      </c>
      <c r="H107" s="97">
        <f>4.9-0.5</f>
        <v>4.4</v>
      </c>
    </row>
    <row r="108" spans="1:8" ht="15.75">
      <c r="A108" s="9" t="s">
        <v>94</v>
      </c>
      <c r="B108" s="109">
        <v>903</v>
      </c>
      <c r="C108" s="3" t="s">
        <v>80</v>
      </c>
      <c r="D108" s="3" t="s">
        <v>89</v>
      </c>
      <c r="E108" s="3"/>
      <c r="F108" s="14"/>
      <c r="G108" s="227">
        <f aca="true" t="shared" si="4" ref="G108:H110">G109</f>
        <v>3146.3</v>
      </c>
      <c r="H108" s="97">
        <f t="shared" si="4"/>
        <v>3541.9</v>
      </c>
    </row>
    <row r="109" spans="1:8" ht="31.5">
      <c r="A109" s="98" t="s">
        <v>215</v>
      </c>
      <c r="B109" s="113">
        <v>903</v>
      </c>
      <c r="C109" s="4" t="s">
        <v>80</v>
      </c>
      <c r="D109" s="4" t="s">
        <v>89</v>
      </c>
      <c r="E109" s="100" t="s">
        <v>458</v>
      </c>
      <c r="F109" s="13"/>
      <c r="G109" s="228">
        <f t="shared" si="4"/>
        <v>3146.3</v>
      </c>
      <c r="H109" s="101">
        <f t="shared" si="4"/>
        <v>3541.9</v>
      </c>
    </row>
    <row r="110" spans="1:8" ht="15.75">
      <c r="A110" s="102" t="s">
        <v>216</v>
      </c>
      <c r="B110" s="96" t="s">
        <v>32</v>
      </c>
      <c r="C110" s="114" t="s">
        <v>80</v>
      </c>
      <c r="D110" s="114" t="s">
        <v>89</v>
      </c>
      <c r="E110" s="103" t="s">
        <v>459</v>
      </c>
      <c r="F110" s="115"/>
      <c r="G110" s="227">
        <f t="shared" si="4"/>
        <v>3146.3</v>
      </c>
      <c r="H110" s="97">
        <f t="shared" si="4"/>
        <v>3541.9</v>
      </c>
    </row>
    <row r="111" spans="1:8" ht="31.5">
      <c r="A111" s="104" t="s">
        <v>430</v>
      </c>
      <c r="B111" s="96" t="s">
        <v>32</v>
      </c>
      <c r="C111" s="114" t="s">
        <v>80</v>
      </c>
      <c r="D111" s="114" t="s">
        <v>89</v>
      </c>
      <c r="E111" s="103" t="s">
        <v>459</v>
      </c>
      <c r="F111" s="105">
        <v>200</v>
      </c>
      <c r="G111" s="227">
        <v>3146.3</v>
      </c>
      <c r="H111" s="97">
        <v>3541.9</v>
      </c>
    </row>
    <row r="112" spans="1:8" ht="31.5" hidden="1">
      <c r="A112" s="9" t="s">
        <v>107</v>
      </c>
      <c r="B112" s="109">
        <v>903</v>
      </c>
      <c r="C112" s="3" t="s">
        <v>80</v>
      </c>
      <c r="D112" s="3" t="s">
        <v>84</v>
      </c>
      <c r="E112" s="3"/>
      <c r="F112" s="14"/>
      <c r="G112" s="227">
        <f aca="true" t="shared" si="5" ref="G112:H114">G113</f>
        <v>0</v>
      </c>
      <c r="H112" s="97">
        <f t="shared" si="5"/>
        <v>0</v>
      </c>
    </row>
    <row r="113" spans="1:8" ht="47.25" hidden="1">
      <c r="A113" s="98" t="s">
        <v>210</v>
      </c>
      <c r="B113" s="116">
        <v>903</v>
      </c>
      <c r="C113" s="4" t="s">
        <v>80</v>
      </c>
      <c r="D113" s="4" t="s">
        <v>84</v>
      </c>
      <c r="E113" s="100" t="s">
        <v>431</v>
      </c>
      <c r="F113" s="13"/>
      <c r="G113" s="228">
        <f t="shared" si="5"/>
        <v>0</v>
      </c>
      <c r="H113" s="101">
        <f t="shared" si="5"/>
        <v>0</v>
      </c>
    </row>
    <row r="114" spans="1:8" ht="63" hidden="1">
      <c r="A114" s="102" t="s">
        <v>212</v>
      </c>
      <c r="B114" s="109">
        <v>903</v>
      </c>
      <c r="C114" s="3" t="s">
        <v>80</v>
      </c>
      <c r="D114" s="3" t="s">
        <v>84</v>
      </c>
      <c r="E114" s="103" t="s">
        <v>437</v>
      </c>
      <c r="F114" s="14"/>
      <c r="G114" s="227">
        <f t="shared" si="5"/>
        <v>0</v>
      </c>
      <c r="H114" s="97">
        <f t="shared" si="5"/>
        <v>0</v>
      </c>
    </row>
    <row r="115" spans="1:8" ht="31.5" hidden="1">
      <c r="A115" s="104" t="s">
        <v>430</v>
      </c>
      <c r="B115" s="96" t="s">
        <v>32</v>
      </c>
      <c r="C115" s="3" t="s">
        <v>80</v>
      </c>
      <c r="D115" s="3" t="s">
        <v>84</v>
      </c>
      <c r="E115" s="103" t="s">
        <v>437</v>
      </c>
      <c r="F115" s="105">
        <v>200</v>
      </c>
      <c r="G115" s="227">
        <v>0</v>
      </c>
      <c r="H115" s="97">
        <v>0</v>
      </c>
    </row>
    <row r="116" spans="1:8" ht="15.75">
      <c r="A116" s="9" t="s">
        <v>108</v>
      </c>
      <c r="B116" s="96" t="s">
        <v>32</v>
      </c>
      <c r="C116" s="3" t="s">
        <v>81</v>
      </c>
      <c r="D116" s="3"/>
      <c r="E116" s="3"/>
      <c r="F116" s="14"/>
      <c r="G116" s="227">
        <f>G117+G123+G140</f>
        <v>1315.5</v>
      </c>
      <c r="H116" s="97">
        <f>H117+H123+H140</f>
        <v>1085.5</v>
      </c>
    </row>
    <row r="117" spans="1:8" ht="15.75">
      <c r="A117" s="9" t="s">
        <v>109</v>
      </c>
      <c r="B117" s="96" t="s">
        <v>32</v>
      </c>
      <c r="C117" s="3" t="s">
        <v>81</v>
      </c>
      <c r="D117" s="3" t="s">
        <v>75</v>
      </c>
      <c r="E117" s="3"/>
      <c r="F117" s="14"/>
      <c r="G117" s="227">
        <f>G118</f>
        <v>90.5</v>
      </c>
      <c r="H117" s="97">
        <f>H118</f>
        <v>90.5</v>
      </c>
    </row>
    <row r="118" spans="1:8" ht="78.75">
      <c r="A118" s="98" t="s">
        <v>261</v>
      </c>
      <c r="B118" s="99" t="s">
        <v>32</v>
      </c>
      <c r="C118" s="4" t="s">
        <v>81</v>
      </c>
      <c r="D118" s="4" t="s">
        <v>75</v>
      </c>
      <c r="E118" s="100" t="s">
        <v>460</v>
      </c>
      <c r="F118" s="13"/>
      <c r="G118" s="228">
        <f>G119+G121</f>
        <v>90.5</v>
      </c>
      <c r="H118" s="101">
        <f>H119+H121</f>
        <v>90.5</v>
      </c>
    </row>
    <row r="119" spans="1:8" ht="31.5">
      <c r="A119" s="82" t="s">
        <v>262</v>
      </c>
      <c r="B119" s="96" t="s">
        <v>32</v>
      </c>
      <c r="C119" s="3" t="s">
        <v>81</v>
      </c>
      <c r="D119" s="3" t="s">
        <v>75</v>
      </c>
      <c r="E119" s="212" t="s">
        <v>461</v>
      </c>
      <c r="F119" s="14"/>
      <c r="G119" s="227">
        <f>G120</f>
        <v>75.5</v>
      </c>
      <c r="H119" s="97">
        <f>H120</f>
        <v>75.5</v>
      </c>
    </row>
    <row r="120" spans="1:8" ht="31.5">
      <c r="A120" s="104" t="s">
        <v>430</v>
      </c>
      <c r="B120" s="96" t="s">
        <v>32</v>
      </c>
      <c r="C120" s="3" t="s">
        <v>81</v>
      </c>
      <c r="D120" s="3" t="s">
        <v>75</v>
      </c>
      <c r="E120" s="212" t="s">
        <v>461</v>
      </c>
      <c r="F120" s="105">
        <v>200</v>
      </c>
      <c r="G120" s="227">
        <v>75.5</v>
      </c>
      <c r="H120" s="97">
        <v>75.5</v>
      </c>
    </row>
    <row r="121" spans="1:8" ht="47.25">
      <c r="A121" s="82" t="s">
        <v>231</v>
      </c>
      <c r="B121" s="96" t="s">
        <v>32</v>
      </c>
      <c r="C121" s="3" t="s">
        <v>81</v>
      </c>
      <c r="D121" s="3" t="s">
        <v>75</v>
      </c>
      <c r="E121" s="212" t="s">
        <v>462</v>
      </c>
      <c r="F121" s="14"/>
      <c r="G121" s="227">
        <f>G122</f>
        <v>15</v>
      </c>
      <c r="H121" s="97">
        <f>H122</f>
        <v>15</v>
      </c>
    </row>
    <row r="122" spans="1:8" ht="31.5">
      <c r="A122" s="104" t="s">
        <v>430</v>
      </c>
      <c r="B122" s="96" t="s">
        <v>32</v>
      </c>
      <c r="C122" s="3" t="s">
        <v>81</v>
      </c>
      <c r="D122" s="3" t="s">
        <v>75</v>
      </c>
      <c r="E122" s="212" t="s">
        <v>462</v>
      </c>
      <c r="F122" s="105">
        <v>200</v>
      </c>
      <c r="G122" s="227">
        <v>15</v>
      </c>
      <c r="H122" s="97">
        <v>15</v>
      </c>
    </row>
    <row r="123" spans="1:8" ht="15.75">
      <c r="A123" s="9" t="s">
        <v>110</v>
      </c>
      <c r="B123" s="96" t="s">
        <v>32</v>
      </c>
      <c r="C123" s="3" t="s">
        <v>81</v>
      </c>
      <c r="D123" s="3" t="s">
        <v>78</v>
      </c>
      <c r="E123" s="3"/>
      <c r="F123" s="14"/>
      <c r="G123" s="227">
        <f>G124+G137</f>
        <v>565</v>
      </c>
      <c r="H123" s="97">
        <f>H124+H137</f>
        <v>435</v>
      </c>
    </row>
    <row r="124" spans="1:8" ht="47.25">
      <c r="A124" s="98" t="s">
        <v>214</v>
      </c>
      <c r="B124" s="99" t="s">
        <v>32</v>
      </c>
      <c r="C124" s="4" t="s">
        <v>81</v>
      </c>
      <c r="D124" s="4" t="s">
        <v>78</v>
      </c>
      <c r="E124" s="100" t="s">
        <v>455</v>
      </c>
      <c r="F124" s="13"/>
      <c r="G124" s="228">
        <f>G125+G131+G135+G129+G127</f>
        <v>455</v>
      </c>
      <c r="H124" s="101">
        <f>H125+H131+H135+H129+H127</f>
        <v>355</v>
      </c>
    </row>
    <row r="125" spans="1:8" ht="31.5">
      <c r="A125" s="102" t="s">
        <v>258</v>
      </c>
      <c r="B125" s="96" t="s">
        <v>32</v>
      </c>
      <c r="C125" s="3" t="s">
        <v>81</v>
      </c>
      <c r="D125" s="3" t="s">
        <v>78</v>
      </c>
      <c r="E125" s="103" t="s">
        <v>463</v>
      </c>
      <c r="F125" s="115"/>
      <c r="G125" s="229">
        <f>G126</f>
        <v>400</v>
      </c>
      <c r="H125" s="108">
        <f>H126</f>
        <v>300</v>
      </c>
    </row>
    <row r="126" spans="1:8" ht="31.5">
      <c r="A126" s="104" t="s">
        <v>430</v>
      </c>
      <c r="B126" s="96" t="s">
        <v>32</v>
      </c>
      <c r="C126" s="3" t="s">
        <v>81</v>
      </c>
      <c r="D126" s="3" t="s">
        <v>78</v>
      </c>
      <c r="E126" s="103" t="s">
        <v>463</v>
      </c>
      <c r="F126" s="105">
        <v>200</v>
      </c>
      <c r="G126" s="229">
        <v>400</v>
      </c>
      <c r="H126" s="108">
        <v>300</v>
      </c>
    </row>
    <row r="127" spans="1:8" ht="31.5" hidden="1">
      <c r="A127" s="211" t="s">
        <v>405</v>
      </c>
      <c r="B127" s="96" t="s">
        <v>32</v>
      </c>
      <c r="C127" s="3" t="s">
        <v>81</v>
      </c>
      <c r="D127" s="3" t="s">
        <v>78</v>
      </c>
      <c r="E127" s="212" t="s">
        <v>478</v>
      </c>
      <c r="F127" s="115"/>
      <c r="G127" s="229">
        <f>G128</f>
        <v>0</v>
      </c>
      <c r="H127" s="108">
        <f>H128</f>
        <v>0</v>
      </c>
    </row>
    <row r="128" spans="1:8" ht="31.5" hidden="1">
      <c r="A128" s="210" t="s">
        <v>430</v>
      </c>
      <c r="B128" s="96" t="s">
        <v>32</v>
      </c>
      <c r="C128" s="3" t="s">
        <v>81</v>
      </c>
      <c r="D128" s="3" t="s">
        <v>78</v>
      </c>
      <c r="E128" s="212" t="s">
        <v>478</v>
      </c>
      <c r="F128" s="213">
        <v>200</v>
      </c>
      <c r="G128" s="229"/>
      <c r="H128" s="108"/>
    </row>
    <row r="129" spans="1:8" ht="47.25" hidden="1">
      <c r="A129" s="102" t="s">
        <v>394</v>
      </c>
      <c r="B129" s="96" t="s">
        <v>32</v>
      </c>
      <c r="C129" s="3" t="s">
        <v>81</v>
      </c>
      <c r="D129" s="3" t="s">
        <v>78</v>
      </c>
      <c r="E129" s="103" t="s">
        <v>479</v>
      </c>
      <c r="F129" s="115"/>
      <c r="G129" s="229">
        <f>G130</f>
        <v>0</v>
      </c>
      <c r="H129" s="108">
        <f>H130</f>
        <v>0</v>
      </c>
    </row>
    <row r="130" spans="1:8" ht="31.5" hidden="1">
      <c r="A130" s="104" t="s">
        <v>430</v>
      </c>
      <c r="B130" s="96" t="s">
        <v>32</v>
      </c>
      <c r="C130" s="3" t="s">
        <v>81</v>
      </c>
      <c r="D130" s="3" t="s">
        <v>78</v>
      </c>
      <c r="E130" s="103" t="s">
        <v>479</v>
      </c>
      <c r="F130" s="105">
        <v>200</v>
      </c>
      <c r="G130" s="229"/>
      <c r="H130" s="108"/>
    </row>
    <row r="131" spans="1:8" ht="15.75">
      <c r="A131" s="102" t="s">
        <v>259</v>
      </c>
      <c r="B131" s="96" t="s">
        <v>32</v>
      </c>
      <c r="C131" s="3" t="s">
        <v>81</v>
      </c>
      <c r="D131" s="3" t="s">
        <v>78</v>
      </c>
      <c r="E131" s="103" t="s">
        <v>464</v>
      </c>
      <c r="F131" s="115"/>
      <c r="G131" s="229">
        <f>G132</f>
        <v>50</v>
      </c>
      <c r="H131" s="108">
        <f>H132</f>
        <v>50</v>
      </c>
    </row>
    <row r="132" spans="1:8" ht="31.5">
      <c r="A132" s="104" t="s">
        <v>430</v>
      </c>
      <c r="B132" s="96" t="s">
        <v>32</v>
      </c>
      <c r="C132" s="3" t="s">
        <v>81</v>
      </c>
      <c r="D132" s="3" t="s">
        <v>78</v>
      </c>
      <c r="E132" s="103" t="s">
        <v>464</v>
      </c>
      <c r="F132" s="105">
        <v>200</v>
      </c>
      <c r="G132" s="229">
        <v>50</v>
      </c>
      <c r="H132" s="108">
        <v>50</v>
      </c>
    </row>
    <row r="133" spans="1:8" ht="31.5" hidden="1">
      <c r="A133" s="211" t="s">
        <v>405</v>
      </c>
      <c r="B133" s="96" t="s">
        <v>32</v>
      </c>
      <c r="C133" s="3" t="s">
        <v>81</v>
      </c>
      <c r="D133" s="3" t="s">
        <v>78</v>
      </c>
      <c r="E133" s="212" t="s">
        <v>498</v>
      </c>
      <c r="F133" s="115"/>
      <c r="G133" s="229">
        <f>G134</f>
        <v>0</v>
      </c>
      <c r="H133" s="108">
        <f>H134</f>
        <v>0</v>
      </c>
    </row>
    <row r="134" spans="1:8" ht="31.5" hidden="1">
      <c r="A134" s="210" t="s">
        <v>430</v>
      </c>
      <c r="B134" s="96" t="s">
        <v>32</v>
      </c>
      <c r="C134" s="3" t="s">
        <v>81</v>
      </c>
      <c r="D134" s="3" t="s">
        <v>78</v>
      </c>
      <c r="E134" s="212" t="s">
        <v>498</v>
      </c>
      <c r="F134" s="213">
        <v>200</v>
      </c>
      <c r="G134" s="229"/>
      <c r="H134" s="108"/>
    </row>
    <row r="135" spans="1:8" ht="15.75">
      <c r="A135" s="102" t="s">
        <v>260</v>
      </c>
      <c r="B135" s="96" t="s">
        <v>32</v>
      </c>
      <c r="C135" s="3" t="s">
        <v>81</v>
      </c>
      <c r="D135" s="3" t="s">
        <v>78</v>
      </c>
      <c r="E135" s="103" t="s">
        <v>465</v>
      </c>
      <c r="F135" s="115"/>
      <c r="G135" s="229">
        <f>G136</f>
        <v>5</v>
      </c>
      <c r="H135" s="108">
        <f>H136</f>
        <v>5</v>
      </c>
    </row>
    <row r="136" spans="1:8" ht="31.5">
      <c r="A136" s="104" t="s">
        <v>430</v>
      </c>
      <c r="B136" s="96" t="s">
        <v>32</v>
      </c>
      <c r="C136" s="3" t="s">
        <v>81</v>
      </c>
      <c r="D136" s="3" t="s">
        <v>78</v>
      </c>
      <c r="E136" s="103" t="s">
        <v>465</v>
      </c>
      <c r="F136" s="105">
        <v>200</v>
      </c>
      <c r="G136" s="229">
        <v>5</v>
      </c>
      <c r="H136" s="108">
        <v>5</v>
      </c>
    </row>
    <row r="137" spans="1:8" ht="78.75">
      <c r="A137" s="98" t="s">
        <v>263</v>
      </c>
      <c r="B137" s="99" t="s">
        <v>32</v>
      </c>
      <c r="C137" s="4" t="s">
        <v>81</v>
      </c>
      <c r="D137" s="4" t="s">
        <v>78</v>
      </c>
      <c r="E137" s="100" t="s">
        <v>466</v>
      </c>
      <c r="F137" s="13"/>
      <c r="G137" s="228">
        <f>G138</f>
        <v>110</v>
      </c>
      <c r="H137" s="101">
        <f>H138</f>
        <v>80</v>
      </c>
    </row>
    <row r="138" spans="1:8" ht="31.5">
      <c r="A138" s="102" t="s">
        <v>264</v>
      </c>
      <c r="B138" s="96" t="s">
        <v>32</v>
      </c>
      <c r="C138" s="3" t="s">
        <v>81</v>
      </c>
      <c r="D138" s="3" t="s">
        <v>78</v>
      </c>
      <c r="E138" s="212" t="s">
        <v>467</v>
      </c>
      <c r="F138" s="115"/>
      <c r="G138" s="229">
        <f>G139</f>
        <v>110</v>
      </c>
      <c r="H138" s="108">
        <f>H139</f>
        <v>80</v>
      </c>
    </row>
    <row r="139" spans="1:8" ht="31.5">
      <c r="A139" s="104" t="s">
        <v>430</v>
      </c>
      <c r="B139" s="96" t="s">
        <v>32</v>
      </c>
      <c r="C139" s="3" t="s">
        <v>81</v>
      </c>
      <c r="D139" s="3" t="s">
        <v>78</v>
      </c>
      <c r="E139" s="212" t="s">
        <v>467</v>
      </c>
      <c r="F139" s="105">
        <v>200</v>
      </c>
      <c r="G139" s="229">
        <v>110</v>
      </c>
      <c r="H139" s="108">
        <v>80</v>
      </c>
    </row>
    <row r="140" spans="1:8" ht="15.75">
      <c r="A140" s="106" t="s">
        <v>149</v>
      </c>
      <c r="B140" s="96" t="s">
        <v>32</v>
      </c>
      <c r="C140" s="114" t="s">
        <v>81</v>
      </c>
      <c r="D140" s="114" t="s">
        <v>79</v>
      </c>
      <c r="E140" s="114"/>
      <c r="F140" s="115"/>
      <c r="G140" s="230">
        <f>G141</f>
        <v>660</v>
      </c>
      <c r="H140" s="117">
        <f>H141</f>
        <v>560</v>
      </c>
    </row>
    <row r="141" spans="1:8" ht="78.75">
      <c r="A141" s="98" t="s">
        <v>263</v>
      </c>
      <c r="B141" s="99" t="s">
        <v>32</v>
      </c>
      <c r="C141" s="118" t="s">
        <v>81</v>
      </c>
      <c r="D141" s="118" t="s">
        <v>79</v>
      </c>
      <c r="E141" s="100" t="s">
        <v>466</v>
      </c>
      <c r="F141" s="119"/>
      <c r="G141" s="230">
        <f>G142+G148+G146+G144</f>
        <v>660</v>
      </c>
      <c r="H141" s="117">
        <f>H142+H148+H146+H144</f>
        <v>560</v>
      </c>
    </row>
    <row r="142" spans="1:8" ht="31.5">
      <c r="A142" s="102" t="s">
        <v>217</v>
      </c>
      <c r="B142" s="96" t="s">
        <v>32</v>
      </c>
      <c r="C142" s="114" t="s">
        <v>81</v>
      </c>
      <c r="D142" s="114" t="s">
        <v>79</v>
      </c>
      <c r="E142" s="103" t="s">
        <v>468</v>
      </c>
      <c r="F142" s="115"/>
      <c r="G142" s="229">
        <f>G143</f>
        <v>530</v>
      </c>
      <c r="H142" s="108">
        <f>H143</f>
        <v>430</v>
      </c>
    </row>
    <row r="143" spans="1:8" ht="31.5">
      <c r="A143" s="104" t="s">
        <v>430</v>
      </c>
      <c r="B143" s="96" t="s">
        <v>32</v>
      </c>
      <c r="C143" s="3" t="s">
        <v>81</v>
      </c>
      <c r="D143" s="3" t="s">
        <v>79</v>
      </c>
      <c r="E143" s="103" t="s">
        <v>468</v>
      </c>
      <c r="F143" s="105">
        <v>200</v>
      </c>
      <c r="G143" s="227">
        <v>530</v>
      </c>
      <c r="H143" s="97">
        <v>430</v>
      </c>
    </row>
    <row r="144" spans="1:8" ht="31.5" hidden="1">
      <c r="A144" s="211" t="s">
        <v>405</v>
      </c>
      <c r="B144" s="96" t="s">
        <v>32</v>
      </c>
      <c r="C144" s="114" t="s">
        <v>81</v>
      </c>
      <c r="D144" s="114" t="s">
        <v>79</v>
      </c>
      <c r="E144" s="212" t="s">
        <v>499</v>
      </c>
      <c r="F144" s="115"/>
      <c r="G144" s="229">
        <f>G145</f>
        <v>0</v>
      </c>
      <c r="H144" s="108">
        <f>H145</f>
        <v>0</v>
      </c>
    </row>
    <row r="145" spans="1:8" ht="31.5" hidden="1">
      <c r="A145" s="210" t="s">
        <v>430</v>
      </c>
      <c r="B145" s="96" t="s">
        <v>32</v>
      </c>
      <c r="C145" s="3" t="s">
        <v>81</v>
      </c>
      <c r="D145" s="3" t="s">
        <v>79</v>
      </c>
      <c r="E145" s="212" t="s">
        <v>499</v>
      </c>
      <c r="F145" s="213">
        <v>200</v>
      </c>
      <c r="G145" s="227"/>
      <c r="H145" s="97"/>
    </row>
    <row r="146" spans="1:8" ht="31.5">
      <c r="A146" s="102" t="s">
        <v>220</v>
      </c>
      <c r="B146" s="96" t="s">
        <v>32</v>
      </c>
      <c r="C146" s="3" t="s">
        <v>81</v>
      </c>
      <c r="D146" s="3" t="s">
        <v>79</v>
      </c>
      <c r="E146" s="103" t="s">
        <v>469</v>
      </c>
      <c r="F146" s="115"/>
      <c r="G146" s="227">
        <f>G147</f>
        <v>80</v>
      </c>
      <c r="H146" s="97">
        <f>H147</f>
        <v>80</v>
      </c>
    </row>
    <row r="147" spans="1:8" ht="31.5">
      <c r="A147" s="104" t="s">
        <v>430</v>
      </c>
      <c r="B147" s="96" t="s">
        <v>32</v>
      </c>
      <c r="C147" s="3" t="s">
        <v>81</v>
      </c>
      <c r="D147" s="3" t="s">
        <v>79</v>
      </c>
      <c r="E147" s="103" t="s">
        <v>469</v>
      </c>
      <c r="F147" s="105">
        <v>200</v>
      </c>
      <c r="G147" s="227">
        <v>80</v>
      </c>
      <c r="H147" s="97">
        <v>80</v>
      </c>
    </row>
    <row r="148" spans="1:8" ht="31.5">
      <c r="A148" s="102" t="s">
        <v>219</v>
      </c>
      <c r="B148" s="96" t="s">
        <v>32</v>
      </c>
      <c r="C148" s="114" t="s">
        <v>81</v>
      </c>
      <c r="D148" s="114" t="s">
        <v>79</v>
      </c>
      <c r="E148" s="103" t="s">
        <v>470</v>
      </c>
      <c r="F148" s="115"/>
      <c r="G148" s="227">
        <f>G149</f>
        <v>50</v>
      </c>
      <c r="H148" s="97">
        <f>H149</f>
        <v>50</v>
      </c>
    </row>
    <row r="149" spans="1:8" ht="31.5">
      <c r="A149" s="104" t="s">
        <v>430</v>
      </c>
      <c r="B149" s="96" t="s">
        <v>32</v>
      </c>
      <c r="C149" s="3" t="s">
        <v>81</v>
      </c>
      <c r="D149" s="3" t="s">
        <v>79</v>
      </c>
      <c r="E149" s="103" t="s">
        <v>470</v>
      </c>
      <c r="F149" s="105">
        <v>200</v>
      </c>
      <c r="G149" s="227">
        <v>50</v>
      </c>
      <c r="H149" s="97">
        <v>50</v>
      </c>
    </row>
    <row r="150" spans="1:8" ht="15.75">
      <c r="A150" s="120" t="s">
        <v>101</v>
      </c>
      <c r="B150" s="121">
        <v>903</v>
      </c>
      <c r="C150" s="114" t="s">
        <v>83</v>
      </c>
      <c r="D150" s="114"/>
      <c r="E150" s="114"/>
      <c r="F150" s="115"/>
      <c r="G150" s="227">
        <f>G151</f>
        <v>4750</v>
      </c>
      <c r="H150" s="97">
        <f>H151</f>
        <v>4690</v>
      </c>
    </row>
    <row r="151" spans="1:8" ht="15.75">
      <c r="A151" s="9" t="s">
        <v>111</v>
      </c>
      <c r="B151" s="109">
        <v>903</v>
      </c>
      <c r="C151" s="3" t="s">
        <v>83</v>
      </c>
      <c r="D151" s="3" t="s">
        <v>75</v>
      </c>
      <c r="E151" s="3"/>
      <c r="F151" s="14"/>
      <c r="G151" s="227">
        <f>G152</f>
        <v>4750</v>
      </c>
      <c r="H151" s="97">
        <f>H152</f>
        <v>4690</v>
      </c>
    </row>
    <row r="152" spans="1:8" ht="31.5">
      <c r="A152" s="98" t="s">
        <v>209</v>
      </c>
      <c r="B152" s="110">
        <v>903</v>
      </c>
      <c r="C152" s="4" t="s">
        <v>83</v>
      </c>
      <c r="D152" s="4" t="s">
        <v>75</v>
      </c>
      <c r="E152" s="100" t="s">
        <v>471</v>
      </c>
      <c r="F152" s="13"/>
      <c r="G152" s="228">
        <f>G153+G155</f>
        <v>4750</v>
      </c>
      <c r="H152" s="101">
        <f>H153+H155</f>
        <v>4690</v>
      </c>
    </row>
    <row r="153" spans="1:8" ht="31.5">
      <c r="A153" s="102" t="s">
        <v>207</v>
      </c>
      <c r="B153" s="109">
        <v>903</v>
      </c>
      <c r="C153" s="3" t="s">
        <v>83</v>
      </c>
      <c r="D153" s="3" t="s">
        <v>75</v>
      </c>
      <c r="E153" s="103" t="s">
        <v>472</v>
      </c>
      <c r="F153" s="14"/>
      <c r="G153" s="227">
        <f>G154</f>
        <v>4600</v>
      </c>
      <c r="H153" s="97">
        <f>H154</f>
        <v>4540</v>
      </c>
    </row>
    <row r="154" spans="1:8" ht="47.25">
      <c r="A154" s="102" t="s">
        <v>183</v>
      </c>
      <c r="B154" s="96" t="s">
        <v>32</v>
      </c>
      <c r="C154" s="3" t="s">
        <v>83</v>
      </c>
      <c r="D154" s="3" t="s">
        <v>75</v>
      </c>
      <c r="E154" s="103" t="s">
        <v>472</v>
      </c>
      <c r="F154" s="105">
        <v>600</v>
      </c>
      <c r="G154" s="227">
        <v>4600</v>
      </c>
      <c r="H154" s="97">
        <v>4540</v>
      </c>
    </row>
    <row r="155" spans="1:8" ht="31.5">
      <c r="A155" s="102" t="s">
        <v>208</v>
      </c>
      <c r="B155" s="109">
        <v>903</v>
      </c>
      <c r="C155" s="3" t="s">
        <v>83</v>
      </c>
      <c r="D155" s="3" t="s">
        <v>75</v>
      </c>
      <c r="E155" s="103" t="s">
        <v>473</v>
      </c>
      <c r="F155" s="14"/>
      <c r="G155" s="227">
        <f>G156</f>
        <v>150</v>
      </c>
      <c r="H155" s="97">
        <f>H156</f>
        <v>150</v>
      </c>
    </row>
    <row r="156" spans="1:8" ht="47.25">
      <c r="A156" s="102" t="s">
        <v>183</v>
      </c>
      <c r="B156" s="96" t="s">
        <v>32</v>
      </c>
      <c r="C156" s="3" t="s">
        <v>83</v>
      </c>
      <c r="D156" s="3" t="s">
        <v>75</v>
      </c>
      <c r="E156" s="103" t="s">
        <v>473</v>
      </c>
      <c r="F156" s="105">
        <v>600</v>
      </c>
      <c r="G156" s="227">
        <v>150</v>
      </c>
      <c r="H156" s="97">
        <v>150</v>
      </c>
    </row>
    <row r="157" spans="1:8" ht="15.75">
      <c r="A157" s="9" t="s">
        <v>112</v>
      </c>
      <c r="B157" s="96" t="s">
        <v>32</v>
      </c>
      <c r="C157" s="3" t="s">
        <v>106</v>
      </c>
      <c r="D157" s="3"/>
      <c r="E157" s="3"/>
      <c r="F157" s="14"/>
      <c r="G157" s="227">
        <f>G158</f>
        <v>500</v>
      </c>
      <c r="H157" s="97">
        <f>H158</f>
        <v>450</v>
      </c>
    </row>
    <row r="158" spans="1:8" ht="15.75">
      <c r="A158" s="9" t="s">
        <v>113</v>
      </c>
      <c r="B158" s="96" t="s">
        <v>32</v>
      </c>
      <c r="C158" s="3">
        <v>10</v>
      </c>
      <c r="D158" s="3" t="s">
        <v>75</v>
      </c>
      <c r="E158" s="3"/>
      <c r="F158" s="14"/>
      <c r="G158" s="227">
        <f>G160</f>
        <v>500</v>
      </c>
      <c r="H158" s="97">
        <f>H160</f>
        <v>450</v>
      </c>
    </row>
    <row r="159" spans="1:8" ht="47.25">
      <c r="A159" s="98" t="s">
        <v>210</v>
      </c>
      <c r="B159" s="99" t="s">
        <v>32</v>
      </c>
      <c r="C159" s="4" t="s">
        <v>106</v>
      </c>
      <c r="D159" s="4" t="s">
        <v>75</v>
      </c>
      <c r="E159" s="100" t="s">
        <v>431</v>
      </c>
      <c r="F159" s="13"/>
      <c r="G159" s="228">
        <f>G160</f>
        <v>500</v>
      </c>
      <c r="H159" s="101">
        <f>H160</f>
        <v>450</v>
      </c>
    </row>
    <row r="160" spans="1:8" ht="78.75">
      <c r="A160" s="102" t="s">
        <v>211</v>
      </c>
      <c r="B160" s="96" t="s">
        <v>32</v>
      </c>
      <c r="C160" s="3" t="s">
        <v>106</v>
      </c>
      <c r="D160" s="3" t="s">
        <v>75</v>
      </c>
      <c r="E160" s="103" t="s">
        <v>432</v>
      </c>
      <c r="F160" s="14"/>
      <c r="G160" s="227">
        <f>G161</f>
        <v>500</v>
      </c>
      <c r="H160" s="97">
        <f>H161</f>
        <v>450</v>
      </c>
    </row>
    <row r="161" spans="1:8" ht="31.5">
      <c r="A161" s="104" t="s">
        <v>39</v>
      </c>
      <c r="B161" s="96" t="s">
        <v>32</v>
      </c>
      <c r="C161" s="3" t="s">
        <v>106</v>
      </c>
      <c r="D161" s="3" t="s">
        <v>75</v>
      </c>
      <c r="E161" s="103" t="s">
        <v>432</v>
      </c>
      <c r="F161" s="105">
        <v>300</v>
      </c>
      <c r="G161" s="227">
        <v>500</v>
      </c>
      <c r="H161" s="97">
        <v>450</v>
      </c>
    </row>
    <row r="162" spans="1:8" ht="15.75">
      <c r="A162" s="9" t="s">
        <v>4</v>
      </c>
      <c r="B162" s="96" t="s">
        <v>32</v>
      </c>
      <c r="C162" s="3" t="s">
        <v>114</v>
      </c>
      <c r="D162" s="3"/>
      <c r="E162" s="3"/>
      <c r="F162" s="14"/>
      <c r="G162" s="227">
        <f>G163</f>
        <v>20</v>
      </c>
      <c r="H162" s="97">
        <f>H163</f>
        <v>20</v>
      </c>
    </row>
    <row r="163" spans="1:8" ht="31.5">
      <c r="A163" s="9" t="s">
        <v>99</v>
      </c>
      <c r="B163" s="96" t="s">
        <v>32</v>
      </c>
      <c r="C163" s="3" t="s">
        <v>114</v>
      </c>
      <c r="D163" s="3" t="s">
        <v>81</v>
      </c>
      <c r="E163" s="3"/>
      <c r="F163" s="14"/>
      <c r="G163" s="227">
        <f>G164</f>
        <v>20</v>
      </c>
      <c r="H163" s="97">
        <f>H164</f>
        <v>20</v>
      </c>
    </row>
    <row r="164" spans="1:8" ht="31.5">
      <c r="A164" s="98" t="s">
        <v>209</v>
      </c>
      <c r="B164" s="99" t="s">
        <v>32</v>
      </c>
      <c r="C164" s="4" t="s">
        <v>114</v>
      </c>
      <c r="D164" s="4" t="s">
        <v>81</v>
      </c>
      <c r="E164" s="100" t="s">
        <v>471</v>
      </c>
      <c r="F164" s="13"/>
      <c r="G164" s="228">
        <f>G167+G165</f>
        <v>20</v>
      </c>
      <c r="H164" s="101">
        <f>H167+H165</f>
        <v>20</v>
      </c>
    </row>
    <row r="165" spans="1:8" ht="31.5" hidden="1">
      <c r="A165" s="211" t="s">
        <v>405</v>
      </c>
      <c r="B165" s="96" t="s">
        <v>32</v>
      </c>
      <c r="C165" s="114" t="s">
        <v>114</v>
      </c>
      <c r="D165" s="114" t="s">
        <v>81</v>
      </c>
      <c r="E165" s="212" t="s">
        <v>490</v>
      </c>
      <c r="F165" s="115"/>
      <c r="G165" s="229">
        <f>G166</f>
        <v>0</v>
      </c>
      <c r="H165" s="108">
        <f>H166</f>
        <v>0</v>
      </c>
    </row>
    <row r="166" spans="1:8" ht="31.5" hidden="1">
      <c r="A166" s="210" t="s">
        <v>430</v>
      </c>
      <c r="B166" s="96" t="s">
        <v>32</v>
      </c>
      <c r="C166" s="3" t="s">
        <v>114</v>
      </c>
      <c r="D166" s="3" t="s">
        <v>81</v>
      </c>
      <c r="E166" s="212" t="s">
        <v>490</v>
      </c>
      <c r="F166" s="213">
        <v>200</v>
      </c>
      <c r="G166" s="227"/>
      <c r="H166" s="97"/>
    </row>
    <row r="167" spans="1:8" ht="31.5">
      <c r="A167" s="211" t="s">
        <v>274</v>
      </c>
      <c r="B167" s="96" t="s">
        <v>32</v>
      </c>
      <c r="C167" s="3" t="s">
        <v>114</v>
      </c>
      <c r="D167" s="3" t="s">
        <v>81</v>
      </c>
      <c r="E167" s="212" t="s">
        <v>474</v>
      </c>
      <c r="F167" s="14"/>
      <c r="G167" s="227">
        <f>G168</f>
        <v>20</v>
      </c>
      <c r="H167" s="97">
        <f>H168</f>
        <v>20</v>
      </c>
    </row>
    <row r="168" spans="1:8" ht="48" thickBot="1">
      <c r="A168" s="151" t="s">
        <v>183</v>
      </c>
      <c r="B168" s="122" t="s">
        <v>32</v>
      </c>
      <c r="C168" s="123" t="s">
        <v>114</v>
      </c>
      <c r="D168" s="123" t="s">
        <v>81</v>
      </c>
      <c r="E168" s="124" t="s">
        <v>474</v>
      </c>
      <c r="F168" s="152">
        <v>600</v>
      </c>
      <c r="G168" s="232">
        <v>20</v>
      </c>
      <c r="H168" s="125">
        <v>20</v>
      </c>
    </row>
    <row r="170" spans="1:8" ht="15.75">
      <c r="A170" s="1" t="s">
        <v>33</v>
      </c>
      <c r="B170" s="16"/>
      <c r="C170" s="16"/>
      <c r="D170" s="16"/>
      <c r="G170" s="262" t="s">
        <v>37</v>
      </c>
      <c r="H170" s="22"/>
    </row>
    <row r="173" spans="7:8" ht="15.75">
      <c r="G173" s="36"/>
      <c r="H173" s="36"/>
    </row>
  </sheetData>
  <sheetProtection/>
  <mergeCells count="17">
    <mergeCell ref="G1:H1"/>
    <mergeCell ref="G2:H2"/>
    <mergeCell ref="G3:H3"/>
    <mergeCell ref="G4:H4"/>
    <mergeCell ref="G5:H5"/>
    <mergeCell ref="G12:H12"/>
    <mergeCell ref="A6:H6"/>
    <mergeCell ref="A7:H7"/>
    <mergeCell ref="A8:H8"/>
    <mergeCell ref="A9:H9"/>
    <mergeCell ref="A10:H10"/>
    <mergeCell ref="B12:B13"/>
    <mergeCell ref="C12:C13"/>
    <mergeCell ref="D12:D13"/>
    <mergeCell ref="E12:E13"/>
    <mergeCell ref="A12:A13"/>
    <mergeCell ref="F12:F13"/>
  </mergeCells>
  <printOptions/>
  <pageMargins left="0.7086614173228347" right="0.31496062992125984" top="0.5511811023622047" bottom="0.35433070866141736" header="0" footer="0"/>
  <pageSetup fitToHeight="0" fitToWidth="1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Светлана</cp:lastModifiedBy>
  <cp:lastPrinted>2016-12-01T07:19:07Z</cp:lastPrinted>
  <dcterms:created xsi:type="dcterms:W3CDTF">2006-08-14T06:56:57Z</dcterms:created>
  <dcterms:modified xsi:type="dcterms:W3CDTF">2016-12-01T07:19:14Z</dcterms:modified>
  <cp:category/>
  <cp:version/>
  <cp:contentType/>
  <cp:contentStatus/>
</cp:coreProperties>
</file>